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<sst xmlns="http://schemas.openxmlformats.org/spreadsheetml/2006/main" count="115" uniqueCount="58">
  <si>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</si>
  <si>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</si>
  <si>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</si>
  <si>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</si>
  <si>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</si>
  <si>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</si>
  <si>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</si>
  <si>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</si>
  <si>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</si>
  <si>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</si>
  <si>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</si>
  <si>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</si>
  <si>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</si>
  <si>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</si>
  <si>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</si>
  <si>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</si>
  <si>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</si>
  <si>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</si>
  <si>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</si>
  <si>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</si>
  <si>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</si>
  <si>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</si>
  <si>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</si>
  <si>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</si>
  <si>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</si>
  <si>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</si>
  <si>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</si>
  <si>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</si>
  <si>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</si>
  <si>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</si>
  <si>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</si>
  <si>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</si>
  <si>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</si>
  <si>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</si>
  <si>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</si>
  <si>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</si>
  <si>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</si>
  <si>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</si>
  <si>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</si>
  <si>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</si>
  <si>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</si>
  <si>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</si>
  <si>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</si>
  <si>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</si>
  <si>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</si>
  <si>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</si>
  <si>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</si>
  <si>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</si>
  <si>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</si>
  <si>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</si>
  <si>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</si>
  <si>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Tender Inviting Authority: Director CSIR- IIIM Jammu</t>
  </si>
  <si>
    <t>Sqm</t>
  </si>
  <si>
    <t>Providing and fixing of imported wooden panelling (12mm thick) lining on walls, ceilings tongued and grooved planks including cost of ground work of jambs/runners of kd or budloo 2”x1.5” @ 600mm c/c horizontally and vertically in level and plums or 12mm thick ply  50mm wide 600m*600mm center to center horizontally and vertically fixing with rawl plugs and screws and cover mouldings  including cost of nails,screws and scaffolding etc. including cost of two coats of touch woood and 50mm wide wooden cornice etc all complete .</t>
  </si>
  <si>
    <t>Name of Work: Face lift by way of providing wooden panelling  in IIIM Guest House, Conference Hall and allied areas at CSIR-IIIM Br. Lab Srinagar.</t>
  </si>
  <si>
    <t>Contract No:  e-NIT no IIIM/Works/NIT-004</t>
  </si>
  <si>
    <t>Sq.m</t>
  </si>
  <si>
    <t xml:space="preserve">Providing and fixing of French bleed (AC 4type) wooden flooring approved brand and quality sample to be got approved by engineer incharge at site over 4 to 6mm thick PVC  thermocol base including providing  and fixing of matching imported wooden cornice beading for edges with necessary fittings and fixtures etc including all carriage complete as per direction of the engineer in charge at site.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</si>
</sst>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 yyyy"/>
    <numFmt numFmtId="181" formatCode="[$-409]h:mm:ss\ AM/PM"/>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0"/>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0"/>
      <color theme="1"/>
      <name val="Times New Roman"/>
      <family val="1"/>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72" fontId="15" fillId="0" borderId="13" xfId="57" applyNumberFormat="1" applyFont="1" applyFill="1" applyBorder="1" applyAlignment="1" applyProtection="1">
      <alignment horizontal="right" vertical="top"/>
      <protection locked="0"/>
    </xf>
    <xf numFmtId="172"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72"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7"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8" fillId="33" borderId="18" xfId="58" applyNumberFormat="1" applyFont="1" applyFill="1" applyBorder="1" applyAlignment="1" applyProtection="1">
      <alignment vertical="center" wrapText="1"/>
      <protection locked="0"/>
    </xf>
    <xf numFmtId="10" fontId="69" fillId="33" borderId="18" xfId="63" applyNumberFormat="1" applyFont="1" applyFill="1" applyBorder="1" applyAlignment="1">
      <alignment horizontal="center" vertical="center"/>
    </xf>
    <xf numFmtId="0" fontId="67"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72" fontId="11" fillId="0" borderId="13" xfId="57" applyNumberFormat="1" applyFont="1" applyFill="1" applyBorder="1" applyAlignment="1">
      <alignment vertical="top"/>
      <protection/>
    </xf>
    <xf numFmtId="0" fontId="71" fillId="0" borderId="13" xfId="0" applyFont="1" applyFill="1" applyBorder="1" applyAlignment="1">
      <alignment horizontal="justify" vertical="top" wrapText="1"/>
    </xf>
    <xf numFmtId="0" fontId="71" fillId="0" borderId="0" xfId="0" applyFont="1" applyFill="1" applyBorder="1" applyAlignment="1">
      <alignment horizontal="justify" vertical="justify" wrapText="1"/>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85" zoomScaleNormal="85" zoomScalePageLayoutView="0" workbookViewId="0" topLeftCell="A1">
      <selection activeCell="BM11" sqref="BM11"/>
    </sheetView>
  </sheetViews>
  <sheetFormatPr defaultColWidth="9.140625" defaultRowHeight="15"/>
  <cols>
    <col min="1" max="1" width="14.421875" style="25" customWidth="1"/>
    <col min="2" max="2" width="63.28125" style="25" customWidth="1"/>
    <col min="3" max="3" width="0.85546875" style="25" customWidth="1"/>
    <col min="4" max="4" width="13.7109375" style="25" customWidth="1"/>
    <col min="5" max="5" width="11.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8515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8.0039062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25.5" customHeight="1">
      <c r="A4" s="72" t="s">
        <v>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27.75" customHeight="1">
      <c r="A5" s="72" t="s">
        <v>54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22.5" customHeight="1">
      <c r="A6" s="72" t="s">
        <v>55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46</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53.2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49</v>
      </c>
      <c r="G11" s="13"/>
      <c r="H11" s="13"/>
      <c r="I11" s="13" t="s">
        <v>21</v>
      </c>
      <c r="J11" s="13" t="s">
        <v>22</v>
      </c>
      <c r="K11" s="13" t="s">
        <v>23</v>
      </c>
      <c r="L11" s="13" t="s">
        <v>24</v>
      </c>
      <c r="M11" s="16" t="s">
        <v>48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97.5" customHeight="1">
      <c r="A13" s="29">
        <v>1</v>
      </c>
      <c r="B13" s="63" t="s">
        <v>53</v>
      </c>
      <c r="C13" s="19" t="s">
        <v>50</v>
      </c>
      <c r="D13" s="30">
        <v>226.09</v>
      </c>
      <c r="E13" s="31" t="s">
        <v>56</v>
      </c>
      <c r="F13" s="30">
        <v>0</v>
      </c>
      <c r="G13" s="32"/>
      <c r="H13" s="33"/>
      <c r="I13" s="34" t="s">
        <v>37</v>
      </c>
      <c r="J13" s="31">
        <f>IF(I13="Less(-)",-1,1)</f>
        <v>1</v>
      </c>
      <c r="K13" s="32" t="s">
        <v>43</v>
      </c>
      <c r="L13" s="32" t="s">
        <v>7</v>
      </c>
      <c r="M13" s="35"/>
      <c r="N13" s="36"/>
      <c r="O13" s="36"/>
      <c r="P13" s="44"/>
      <c r="Q13" s="36"/>
      <c r="R13" s="36"/>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f>total_amount_ba($B$2,$D$2,D13,F13,J13,K13,M13)</f>
        <v>0</v>
      </c>
      <c r="BB13" s="39">
        <f>BA13+SUM(N13:AZ13)</f>
        <v>0</v>
      </c>
      <c r="BC13" s="40" t="str">
        <f>SpellNumber(L13,BB13)</f>
        <v>INR Zero Only</v>
      </c>
      <c r="IE13" s="21">
        <v>1.01</v>
      </c>
      <c r="IF13" s="21" t="s">
        <v>38</v>
      </c>
      <c r="IG13" s="21" t="s">
        <v>35</v>
      </c>
      <c r="IH13" s="21">
        <v>123.223</v>
      </c>
      <c r="II13" s="21" t="s">
        <v>36</v>
      </c>
    </row>
    <row r="14" spans="1:243" s="20" customFormat="1" ht="80.25" customHeight="1">
      <c r="A14" s="29">
        <v>2</v>
      </c>
      <c r="B14" s="64" t="s">
        <v>57</v>
      </c>
      <c r="C14" s="19" t="s">
        <v>34</v>
      </c>
      <c r="D14" s="30">
        <v>100</v>
      </c>
      <c r="E14" s="31" t="s">
        <v>52</v>
      </c>
      <c r="F14" s="30">
        <v>0</v>
      </c>
      <c r="G14" s="32"/>
      <c r="H14" s="33"/>
      <c r="I14" s="34" t="s">
        <v>37</v>
      </c>
      <c r="J14" s="31">
        <f>IF(I14="Less(-)",-1,1)</f>
        <v>1</v>
      </c>
      <c r="K14" s="32" t="s">
        <v>43</v>
      </c>
      <c r="L14" s="32" t="s">
        <v>7</v>
      </c>
      <c r="M14" s="35"/>
      <c r="N14" s="36"/>
      <c r="O14" s="36"/>
      <c r="P14" s="44"/>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f>total_amount_ba($B$2,$D$2,D14,F14,J14,K14,M14)</f>
        <v>0</v>
      </c>
      <c r="BB14" s="39">
        <f>BA14+SUM(N14:AZ14)</f>
        <v>0</v>
      </c>
      <c r="BC14" s="40" t="str">
        <f>SpellNumber(L14,BB14)</f>
        <v>INR Zero Only</v>
      </c>
      <c r="IE14" s="21">
        <v>1.01</v>
      </c>
      <c r="IF14" s="21" t="s">
        <v>38</v>
      </c>
      <c r="IG14" s="21" t="s">
        <v>35</v>
      </c>
      <c r="IH14" s="21">
        <v>123.223</v>
      </c>
      <c r="II14" s="21" t="s">
        <v>36</v>
      </c>
    </row>
    <row r="15" spans="1:243" s="20" customFormat="1" ht="24" customHeight="1">
      <c r="A15" s="22" t="s">
        <v>41</v>
      </c>
      <c r="B15" s="22"/>
      <c r="C15" s="59"/>
      <c r="D15" s="60"/>
      <c r="E15" s="60"/>
      <c r="F15" s="60"/>
      <c r="G15" s="60"/>
      <c r="H15" s="61"/>
      <c r="I15" s="61"/>
      <c r="J15" s="61"/>
      <c r="K15" s="61"/>
      <c r="L15" s="60"/>
      <c r="M15" s="4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42">
        <f>SUM(BA13:BA14)</f>
        <v>0</v>
      </c>
      <c r="BB15" s="42">
        <f>SUM(BB13:BB14)</f>
        <v>0</v>
      </c>
      <c r="BC15" s="43" t="str">
        <f>SpellNumber($E$2,BB15)</f>
        <v>INR Zero Only</v>
      </c>
      <c r="IE15" s="21">
        <v>4</v>
      </c>
      <c r="IF15" s="21" t="s">
        <v>39</v>
      </c>
      <c r="IG15" s="21" t="s">
        <v>40</v>
      </c>
      <c r="IH15" s="21">
        <v>10</v>
      </c>
      <c r="II15" s="21" t="s">
        <v>36</v>
      </c>
    </row>
    <row r="16" spans="1:243" s="23" customFormat="1" ht="39" customHeight="1" hidden="1">
      <c r="A16" s="45" t="s">
        <v>45</v>
      </c>
      <c r="B16" s="46"/>
      <c r="C16" s="47"/>
      <c r="D16" s="48"/>
      <c r="E16" s="49" t="s">
        <v>42</v>
      </c>
      <c r="F16" s="50"/>
      <c r="G16" s="51"/>
      <c r="H16" s="52"/>
      <c r="I16" s="52"/>
      <c r="J16" s="52"/>
      <c r="K16" s="53"/>
      <c r="L16" s="54"/>
      <c r="M16" s="55"/>
      <c r="O16" s="20"/>
      <c r="P16" s="20"/>
      <c r="Q16" s="20"/>
      <c r="R16" s="20"/>
      <c r="S16" s="20"/>
      <c r="BA16" s="56">
        <f>IF(ISBLANK(F16),0,IF(E16="Excess (+)",ROUND(BA15+(BA15*F16),2),IF(E16="Less (-)",ROUND(BA15+(BA15*F16*(-1)),2),0)))</f>
        <v>0</v>
      </c>
      <c r="BB16" s="57">
        <f>ROUND(BA16,0)</f>
        <v>0</v>
      </c>
      <c r="BC16" s="58" t="str">
        <f>SpellNumber(L16,BB16)</f>
        <v> Zero Only</v>
      </c>
      <c r="IE16" s="24"/>
      <c r="IF16" s="24"/>
      <c r="IG16" s="24"/>
      <c r="IH16" s="24"/>
      <c r="II16" s="24"/>
    </row>
    <row r="17" spans="1:243" s="23" customFormat="1" ht="32.25" customHeight="1">
      <c r="A17" s="22" t="s">
        <v>44</v>
      </c>
      <c r="B17" s="22"/>
      <c r="C17" s="68"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IE17" s="24"/>
      <c r="IF17" s="24"/>
      <c r="IG17" s="24"/>
      <c r="IH17" s="24"/>
      <c r="II17" s="24"/>
    </row>
    <row r="18" spans="3:243" s="14" customFormat="1" ht="15">
      <c r="C18" s="25"/>
      <c r="D18" s="25"/>
      <c r="E18" s="25"/>
      <c r="F18" s="25"/>
      <c r="G18" s="25"/>
      <c r="H18" s="25"/>
      <c r="I18" s="25"/>
      <c r="J18" s="25"/>
      <c r="K18" s="25"/>
      <c r="L18" s="25"/>
      <c r="M18" s="25"/>
      <c r="O18" s="25"/>
      <c r="BA18" s="25"/>
      <c r="BC18" s="25"/>
      <c r="IE18" s="15"/>
      <c r="IF18" s="15"/>
      <c r="IG18" s="15"/>
      <c r="IH18" s="15"/>
      <c r="II18" s="15"/>
    </row>
  </sheetData>
  <sheetProtection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2024-02-06T09:57:54Z</cp:lastPrinted>
  <dcterms:created xsi:type="dcterms:W3CDTF">2009-01-30T06:42:42Z</dcterms:created>
  <dcterms:modified xsi:type="dcterms:W3CDTF">2024-02-07T04:18:02Z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