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<sst xmlns="http://schemas.openxmlformats.org/spreadsheetml/2006/main" count="313" uniqueCount="109">
  <si>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</si>
  <si>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</si>
  <si>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</si>
  <si>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</si>
  <si>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</si>
  <si>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</si>
  <si>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</si>
  <si>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</si>
  <si>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</si>
  <si>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</si>
  <si>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</si>
  <si>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</si>
  <si>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</si>
  <si>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</si>
  <si>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</si>
  <si>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</si>
  <si>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</si>
  <si>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</si>
  <si>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</si>
  <si>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</si>
  <si>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</si>
  <si>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</si>
  <si>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</si>
  <si>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</si>
  <si>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</si>
  <si>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</si>
  <si>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</si>
  <si>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</si>
  <si>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</si>
  <si>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</si>
  <si>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</si>
  <si>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</si>
  <si>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</si>
  <si>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</si>
  <si>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</si>
  <si>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</si>
  <si>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</si>
  <si>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</si>
  <si>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</si>
  <si>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</si>
  <si>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</si>
  <si>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</si>
  <si>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</si>
  <si>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</si>
  <si>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</si>
  <si>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</si>
  <si>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</si>
  <si>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</si>
  <si>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</si>
  <si>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</si>
  <si>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</si>
  <si>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</si>
  <si>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</si>
  <si>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</si>
  <si>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</si>
  <si>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</si>
  <si>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</si>
  <si>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</si>
  <si>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</si>
  <si>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</si>
  <si>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</si>
  <si>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</si>
  <si>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</si>
  <si>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</si>
  <si>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</si>
  <si>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</si>
  <si>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</si>
  <si>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</si>
  <si>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</si>
  <si>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</si>
  <si>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Sqm</t>
  </si>
  <si>
    <t>Contract No:  e-NIT no IIIM/Works/NIT-</t>
  </si>
  <si>
    <t>Tender Inviting Authority: Director  CSIR- IIIM Jammu</t>
  </si>
  <si>
    <t>Cum</t>
  </si>
  <si>
    <t>Brick work with common burnt clay F.P.S. (non modular) bricks of class designation 7.5 in superstructure above plinth level up to floor V level in all shapes and sizes in :
Cement mortar 1:6 (1 cement : 6 coarse sand)</t>
  </si>
  <si>
    <t>12 mm cement plaster of mix :
1:6 (1 cement: 6 fine sand)</t>
  </si>
  <si>
    <t>Distempering with 1st quality acrylic distemper (ready mixed) having VOC content less than 50 gram/litre, of approved manufacturer and of required shade and colour all complete to achieve even shade and colour :
New work (two or more coats) over and including water thinnable priming coat with cement primer having VOC content less than 50 gram/litre</t>
  </si>
  <si>
    <t>Painting with synthetic enamel paint of approved brand and manufacture of required colour to give an even shade :
One or more coats on old work</t>
  </si>
  <si>
    <t>Each</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</si>
  <si>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</si>
  <si>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</si>
  <si>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</si>
  <si>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</si>
  <si>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</si>
  <si>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</si>
  <si>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</si>
  <si>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</si>
  <si>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 xml:space="preserve">Name of Work: Repairing work in various sections of cGMP at CSIR-IIIM, Jammu.
</t>
  </si>
  <si>
    <t>Carriage of Materials By Mechanical Transport including loading,unloading and stacking Lime, moorum, building rubbish upto 2 km</t>
  </si>
  <si>
    <t xml:space="preserve">Providing and laying in position cement concrete of specified grade excluding the cost of centering and shuttering - All work up to plinth level :
1:2:4 (1 cement : 2 coarse sand (zone-III) derived from natural sources : 4 graded stone aggregate 20 mm nominal size derived from natural sources)
</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</si>
  <si>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</si>
  <si>
    <t xml:space="preserve">Providing and fixing on wall face unplasticised Rigid PVC rain water pipes conforming to IS : 13592 Type A, including jointing with seal ring conforming to IS : 5382, leaving 10 mm gap for thermal expansion, (i) Single socketed pipes.
110 mm diameter
</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</si>
  <si>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Single tee with door 
110x110x110 mm
</t>
  </si>
  <si>
    <t>Bend 87.5
110 mm bend</t>
  </si>
  <si>
    <t xml:space="preserve"> Providing and fixing unplasticised -PVC pipe clips of approved design to unplasticised - PVC rain water pipes by means of 50x50x50 mm hard wood plugs, screwed with M.S. screws of required length, including cutting brick work and fixing in cement mortar 1:4 (1 cement: 4 coarse sand) and making good the wall etc. complete.
110 mm
</t>
  </si>
  <si>
    <t xml:space="preserve"> Providing and fixing false ceiling at all heights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 mm long with 6 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 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12.5 mm thick tapered edge gypsum moisture resistant board
</t>
  </si>
  <si>
    <t>Finishing with Epoxy paint (two or more coats) at all locations prepared and applied as per manufacturer’s specifications including appropriate priming coat, preparation of surface, etc. complete.
On concrete work</t>
  </si>
  <si>
    <t>Providing and applying white cement based putty of average thickness 1mm, of approved brand and manufacturer, over the plastered wall surface to prepare the surface even and smooth complete.</t>
  </si>
  <si>
    <t>Distempering with 1st quality acrylic distemper (ready mixed) having VOC (Volatile Organic Compound ) content less than 50 gram/ litre, of approved brand and manufacturer including applying additional coats wherever required to achieve even shade and colour
Old work (one or more coats)</t>
  </si>
  <si>
    <t>Removing dry or oil bound distemper, water proofing cement paint and the like by scrapping, sand papering and preparing the surface smooth including necessary repairs to scratches etc. complete. LS</t>
  </si>
  <si>
    <t>Painting with synthetic enamel paint of approved brand and manufacture of required colour to give an even shade :
Two or more coats on new work over an under coat of suitable shade with ordinary paint of approved brand and manufacture</t>
  </si>
  <si>
    <t>Providing and laying APP (Atactic Polypropylene Polymer) modified prefabricated five layer, 3 mm thick water proofing membrane, black finished reinforced with glass fibre matt consisting of a coat of bitumen primer for bitumen membrane @ 0.40 litre/sqm by the same membrane manufactured of density at 25°C, 0.87 - 0.89 kg/litre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 cm. Tear strength in longitudinal and transverse direction as 60/80N. Softening point of membrane not less than 150°C. Cold flexibility shall be upto -2°C when tested in accordance with ASTM, D - 5147. The laying of membrane shall be got done through the authorised applicator of the manufacturer of membrane :
3 mm thick</t>
  </si>
  <si>
    <t>Demolishing cement concrete manually/ by mechanical means including disposal of material within 50 metres lead as per direction of Engineer - in - charge.
Nominal concrete 1:3:6 or richer mix (including equivalent design mix)</t>
  </si>
  <si>
    <t>Demolishing brick work manually/ by mechanical means including stacking of serviceable material and disposal of unserviceable material within 50 metres lead as per direction of Engineer-in-charge. In cement mortar</t>
  </si>
  <si>
    <t>Dismantling old plaster or skirting raking out joints and cleaning the surface for plaster including disposal of rubbish to the dumping ground within 50 metres lead.</t>
  </si>
  <si>
    <t xml:space="preserve">Dismantling C.I. or asbestos rain water pipe with fittings and clamps including stacking the material within 50 metres lead (Reused the same after cleaning) all complete as per the direction of Engineer-In Charge:
100 mm dia pipe
</t>
  </si>
  <si>
    <t>Grading roof for water proofing treatment with Cement concrete 1:2:4 (1 cement : 2 coarse sand : 4 graded stone aggregate 20 mm nominal size)</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</si>
  <si>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
10-25 mm average thickness</t>
  </si>
  <si>
    <t>Meter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</si>
</sst>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1"/>
      <color indexed="8"/>
      <name val="Times New Roman"/>
      <family val="1"/>
    </font>
    <font>
      <sz val="11"/>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1"/>
      <color theme="1"/>
      <name val="Times New Roman"/>
      <family val="1"/>
    </font>
    <font>
      <sz val="11"/>
      <color rgb="FF000000"/>
      <name val="Courier New"/>
      <family val="3"/>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medium"/>
      <top style="thin"/>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0" fontId="60" fillId="0" borderId="0" xfId="59" applyNumberFormat="1" applyFont="1" applyFill="1" applyBorder="1" applyAlignment="1" applyProtection="1">
      <alignment horizontal="center" vertical="center"/>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4"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5" fillId="33" borderId="17" xfId="58" applyNumberFormat="1" applyFont="1" applyFill="1" applyBorder="1" applyAlignment="1" applyProtection="1">
      <alignment vertical="center" wrapText="1"/>
      <protection locked="0"/>
    </xf>
    <xf numFmtId="10" fontId="66" fillId="33" borderId="17" xfId="63" applyNumberFormat="1" applyFont="1" applyFill="1" applyBorder="1" applyAlignment="1">
      <alignment horizontal="center" vertical="center"/>
    </xf>
    <xf numFmtId="0" fontId="64"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2" fontId="67"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68" fillId="0" borderId="13" xfId="0" applyFont="1" applyFill="1" applyBorder="1" applyAlignment="1">
      <alignment horizontal="justify" vertical="top" wrapText="1"/>
    </xf>
    <xf numFmtId="0" fontId="69" fillId="0" borderId="13" xfId="58" applyNumberFormat="1" applyFont="1" applyFill="1" applyBorder="1" applyAlignment="1">
      <alignment horizontal="left" wrapText="1" readingOrder="1"/>
      <protection/>
    </xf>
    <xf numFmtId="2" fontId="3" fillId="0" borderId="13" xfId="58" applyNumberFormat="1" applyFont="1" applyFill="1" applyBorder="1" applyAlignment="1">
      <alignment horizontal="center"/>
      <protection/>
    </xf>
    <xf numFmtId="0" fontId="3" fillId="0" borderId="13" xfId="57"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center" vertical="top" wrapText="1"/>
      <protection/>
    </xf>
    <xf numFmtId="172" fontId="2" fillId="0" borderId="13" xfId="57" applyNumberFormat="1" applyFont="1" applyFill="1" applyBorder="1" applyAlignment="1">
      <alignment horizontal="center" vertical="top" wrapText="1"/>
      <protection/>
    </xf>
    <xf numFmtId="2" fontId="2" fillId="0" borderId="21" xfId="58" applyNumberFormat="1" applyFont="1" applyFill="1" applyBorder="1" applyAlignment="1">
      <alignment horizontal="right" vertical="top"/>
      <protection/>
    </xf>
    <xf numFmtId="2" fontId="2" fillId="0" borderId="21"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0" fontId="68" fillId="0" borderId="22" xfId="0" applyFont="1" applyFill="1" applyBorder="1" applyAlignment="1">
      <alignment horizontal="justify" vertical="top" wrapText="1"/>
    </xf>
    <xf numFmtId="0" fontId="68" fillId="0" borderId="23" xfId="0" applyFont="1" applyFill="1" applyBorder="1" applyAlignment="1">
      <alignment horizontal="justify" vertical="top" wrapText="1"/>
    </xf>
    <xf numFmtId="2" fontId="2" fillId="0" borderId="13" xfId="58" applyNumberFormat="1" applyFont="1" applyFill="1" applyBorder="1" applyAlignment="1">
      <alignment horizontal="right" vertical="top"/>
      <protection/>
    </xf>
    <xf numFmtId="2" fontId="2" fillId="0" borderId="13" xfId="58" applyNumberFormat="1" applyFont="1" applyFill="1" applyBorder="1" applyAlignment="1">
      <alignment horizontal="right"/>
      <protection/>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0" fontId="13" fillId="0" borderId="13" xfId="58" applyNumberFormat="1" applyFont="1" applyFill="1" applyBorder="1" applyAlignment="1">
      <alignment vertical="top"/>
      <protection/>
    </xf>
    <xf numFmtId="2" fontId="2" fillId="34" borderId="13" xfId="57" applyNumberFormat="1" applyFont="1" applyFill="1" applyBorder="1" applyAlignment="1" applyProtection="1">
      <alignment horizontal="center"/>
      <protection locked="0"/>
    </xf>
    <xf numFmtId="172" fontId="3" fillId="0" borderId="13" xfId="57" applyNumberFormat="1" applyFont="1" applyFill="1" applyBorder="1" applyAlignment="1">
      <alignment vertical="top"/>
      <protection/>
    </xf>
    <xf numFmtId="2" fontId="13" fillId="0" borderId="13" xfId="58" applyNumberFormat="1" applyFont="1" applyFill="1" applyBorder="1" applyAlignment="1">
      <alignment vertical="top"/>
      <protection/>
    </xf>
    <xf numFmtId="0" fontId="3" fillId="0" borderId="13" xfId="58" applyNumberFormat="1" applyFont="1" applyFill="1" applyBorder="1" applyAlignment="1">
      <alignment vertical="top" wrapText="1"/>
      <protection/>
    </xf>
    <xf numFmtId="173" fontId="3" fillId="0" borderId="13" xfId="58" applyNumberFormat="1" applyFont="1" applyFill="1" applyBorder="1" applyAlignment="1">
      <alignment horizontal="center" vertical="top"/>
      <protection/>
    </xf>
    <xf numFmtId="0" fontId="68" fillId="0" borderId="13" xfId="0" applyFont="1" applyFill="1" applyBorder="1" applyAlignment="1">
      <alignment horizontal="justify" vertical="justify" wrapText="1"/>
    </xf>
    <xf numFmtId="0" fontId="68" fillId="0" borderId="0" xfId="0" applyFont="1" applyFill="1" applyBorder="1" applyAlignment="1">
      <alignment horizontal="justify" vertical="justify" wrapText="1"/>
    </xf>
    <xf numFmtId="0" fontId="68" fillId="0" borderId="22" xfId="0" applyFont="1" applyFill="1" applyBorder="1" applyAlignment="1">
      <alignment horizontal="justify" vertical="justify" wrapText="1"/>
    </xf>
    <xf numFmtId="2" fontId="2" fillId="0" borderId="21" xfId="58" applyNumberFormat="1" applyFont="1" applyFill="1" applyBorder="1" applyAlignment="1">
      <alignment horizontal="center"/>
      <protection/>
    </xf>
    <xf numFmtId="0" fontId="68" fillId="0" borderId="23" xfId="0" applyFont="1" applyFill="1" applyBorder="1" applyAlignment="1">
      <alignment horizontal="justify" vertical="justify" wrapText="1"/>
    </xf>
    <xf numFmtId="0" fontId="2" fillId="0" borderId="10"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6" fillId="0" borderId="24"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0"/>
  <sheetViews>
    <sheetView showGridLines="0" zoomScale="85" zoomScaleNormal="85" zoomScalePageLayoutView="0" workbookViewId="0" topLeftCell="A32">
      <selection activeCell="M13" sqref="M13"/>
    </sheetView>
  </sheetViews>
  <sheetFormatPr defaultColWidth="9.140625" defaultRowHeight="15"/>
  <cols>
    <col min="1" max="1" width="12.28125" style="24" customWidth="1"/>
    <col min="2" max="2" width="87.8515625" style="24" customWidth="1"/>
    <col min="3" max="3" width="0.85546875" style="24" customWidth="1"/>
    <col min="4" max="4" width="11.57421875" style="24" customWidth="1"/>
    <col min="5" max="5" width="9.57421875" style="24" customWidth="1"/>
    <col min="6" max="6" width="36.8515625" style="24" hidden="1" customWidth="1"/>
    <col min="7" max="7" width="14.140625" style="24" hidden="1" customWidth="1"/>
    <col min="8" max="9" width="12.140625" style="24" hidden="1" customWidth="1"/>
    <col min="10" max="10" width="9.00390625" style="24" hidden="1" customWidth="1"/>
    <col min="11" max="11" width="19.57421875" style="24" hidden="1" customWidth="1"/>
    <col min="12" max="12" width="34.8515625" style="24" hidden="1" customWidth="1"/>
    <col min="13" max="13" width="18.7109375" style="24" customWidth="1"/>
    <col min="14" max="14" width="15.28125" style="25" hidden="1" customWidth="1"/>
    <col min="15" max="15" width="14.28125" style="24" hidden="1" customWidth="1"/>
    <col min="16" max="16" width="17.28125" style="24" hidden="1" customWidth="1"/>
    <col min="17" max="17" width="18.421875" style="24" hidden="1" customWidth="1"/>
    <col min="18" max="18" width="17.421875" style="24" hidden="1" customWidth="1"/>
    <col min="19" max="19" width="14.7109375" style="24" hidden="1" customWidth="1"/>
    <col min="20" max="20" width="14.8515625" style="24" hidden="1" customWidth="1"/>
    <col min="21" max="21" width="16.421875" style="24" hidden="1" customWidth="1"/>
    <col min="22" max="22" width="13.00390625" style="24" hidden="1" customWidth="1"/>
    <col min="23" max="51" width="9.140625" style="24" hidden="1" customWidth="1"/>
    <col min="52" max="52" width="19.57421875" style="24" hidden="1" customWidth="1"/>
    <col min="53" max="53" width="29.7109375" style="24" hidden="1" customWidth="1"/>
    <col min="54" max="54" width="16.7109375" style="24" customWidth="1"/>
    <col min="55" max="55" width="25.140625" style="24" customWidth="1"/>
    <col min="56" max="238" width="9.140625" style="24" customWidth="1"/>
    <col min="239" max="243" width="9.140625" style="26" customWidth="1"/>
    <col min="244" max="16384" width="9.140625" style="24"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27" t="s">
        <v>5</v>
      </c>
      <c r="D2" s="2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72</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21.75" customHeight="1">
      <c r="A5" s="81" t="s">
        <v>87</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26.25" customHeight="1">
      <c r="A6" s="81" t="s">
        <v>71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65</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68</v>
      </c>
      <c r="G11" s="13"/>
      <c r="H11" s="13"/>
      <c r="I11" s="13" t="s">
        <v>21</v>
      </c>
      <c r="J11" s="13" t="s">
        <v>22</v>
      </c>
      <c r="K11" s="13" t="s">
        <v>23</v>
      </c>
      <c r="L11" s="13" t="s">
        <v>24</v>
      </c>
      <c r="M11" s="16" t="s">
        <v>67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19" customFormat="1" ht="44.25" customHeight="1">
      <c r="A13" s="68">
        <v>1</v>
      </c>
      <c r="B13" s="43" t="s">
        <v>88</v>
      </c>
      <c r="C13" s="44" t="s">
        <v>69</v>
      </c>
      <c r="D13" s="45">
        <v>17</v>
      </c>
      <c r="E13" s="46" t="s">
        <v>73</v>
      </c>
      <c r="F13" s="45">
        <v>0</v>
      </c>
      <c r="G13" s="47"/>
      <c r="H13" s="48"/>
      <c r="I13" s="49" t="s">
        <v>39</v>
      </c>
      <c r="J13" s="46">
        <f>IF(I13="Less(-)",-1,1)</f>
        <v>1</v>
      </c>
      <c r="K13" s="47" t="s">
        <v>62</v>
      </c>
      <c r="L13" s="47"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0" ref="BA13:BA28">total_amount_ba($B$2,$D$2,D13,F13,J13,K13,M13)</f>
        <v>0</v>
      </c>
      <c r="BB13" s="72">
        <f aca="true" t="shared" si="1" ref="BB13:BB18">BA13+SUM(N13:AZ13)</f>
        <v>0</v>
      </c>
      <c r="BC13" s="56" t="str">
        <f>SpellNumber(L13,BB13)</f>
        <v>INR Zero Only</v>
      </c>
      <c r="IE13" s="20">
        <v>1.01</v>
      </c>
      <c r="IF13" s="20" t="s">
        <v>40</v>
      </c>
      <c r="IG13" s="20" t="s">
        <v>36</v>
      </c>
      <c r="IH13" s="20">
        <v>123.223</v>
      </c>
      <c r="II13" s="20" t="s">
        <v>38</v>
      </c>
    </row>
    <row r="14" spans="1:243" s="19" customFormat="1" ht="65.25" customHeight="1">
      <c r="A14" s="68">
        <v>2</v>
      </c>
      <c r="B14" s="70" t="s">
        <v>89</v>
      </c>
      <c r="C14" s="44" t="s">
        <v>34</v>
      </c>
      <c r="D14" s="45">
        <v>3.6</v>
      </c>
      <c r="E14" s="46" t="s">
        <v>73</v>
      </c>
      <c r="F14" s="45">
        <v>0</v>
      </c>
      <c r="G14" s="47"/>
      <c r="H14" s="48"/>
      <c r="I14" s="49" t="s">
        <v>39</v>
      </c>
      <c r="J14" s="46">
        <f aca="true" t="shared" si="2" ref="J14:J20">IF(I14="Less(-)",-1,1)</f>
        <v>1</v>
      </c>
      <c r="K14" s="47" t="s">
        <v>62</v>
      </c>
      <c r="L14" s="47"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0"/>
        <v>0</v>
      </c>
      <c r="BB14" s="72">
        <f t="shared" si="1"/>
        <v>0</v>
      </c>
      <c r="BC14" s="56" t="str">
        <f aca="true" t="shared" si="3" ref="BC14:BC28">SpellNumber(L14,BB14)</f>
        <v>INR Zero Only</v>
      </c>
      <c r="IE14" s="20">
        <v>1.01</v>
      </c>
      <c r="IF14" s="20" t="s">
        <v>40</v>
      </c>
      <c r="IG14" s="20" t="s">
        <v>36</v>
      </c>
      <c r="IH14" s="20">
        <v>123.223</v>
      </c>
      <c r="II14" s="20" t="s">
        <v>38</v>
      </c>
    </row>
    <row r="15" spans="1:243" s="19" customFormat="1" ht="51.75" customHeight="1">
      <c r="A15" s="68">
        <v>3</v>
      </c>
      <c r="B15" s="71" t="s">
        <v>74</v>
      </c>
      <c r="C15" s="44" t="s">
        <v>37</v>
      </c>
      <c r="D15" s="45">
        <v>4.14</v>
      </c>
      <c r="E15" s="46" t="s">
        <v>73</v>
      </c>
      <c r="F15" s="45">
        <v>0</v>
      </c>
      <c r="G15" s="47"/>
      <c r="H15" s="48"/>
      <c r="I15" s="49" t="s">
        <v>39</v>
      </c>
      <c r="J15" s="46">
        <f>IF(I15="Less(-)",-1,1)</f>
        <v>1</v>
      </c>
      <c r="K15" s="47" t="s">
        <v>62</v>
      </c>
      <c r="L15" s="47"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0"/>
        <v>0</v>
      </c>
      <c r="BB15" s="72">
        <f t="shared" si="1"/>
        <v>0</v>
      </c>
      <c r="BC15" s="56" t="str">
        <f t="shared" si="3"/>
        <v>INR Zero Only</v>
      </c>
      <c r="IE15" s="20">
        <v>1.01</v>
      </c>
      <c r="IF15" s="20" t="s">
        <v>40</v>
      </c>
      <c r="IG15" s="20" t="s">
        <v>36</v>
      </c>
      <c r="IH15" s="20">
        <v>123.223</v>
      </c>
      <c r="II15" s="20" t="s">
        <v>38</v>
      </c>
    </row>
    <row r="16" spans="1:243" s="19" customFormat="1" ht="89.25" customHeight="1">
      <c r="A16" s="68">
        <v>4</v>
      </c>
      <c r="B16" s="69" t="s">
        <v>90</v>
      </c>
      <c r="C16" s="44" t="s">
        <v>41</v>
      </c>
      <c r="D16" s="45">
        <v>28.8</v>
      </c>
      <c r="E16" s="46" t="s">
        <v>70</v>
      </c>
      <c r="F16" s="45">
        <v>0</v>
      </c>
      <c r="G16" s="47"/>
      <c r="H16" s="48"/>
      <c r="I16" s="49" t="s">
        <v>39</v>
      </c>
      <c r="J16" s="46">
        <f>IF(I16="Less(-)",-1,1)</f>
        <v>1</v>
      </c>
      <c r="K16" s="47" t="s">
        <v>62</v>
      </c>
      <c r="L16" s="47"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0"/>
        <v>0</v>
      </c>
      <c r="BB16" s="72">
        <f t="shared" si="1"/>
        <v>0</v>
      </c>
      <c r="BC16" s="56" t="str">
        <f t="shared" si="3"/>
        <v>INR Zero Only</v>
      </c>
      <c r="IE16" s="20">
        <v>1.01</v>
      </c>
      <c r="IF16" s="20" t="s">
        <v>40</v>
      </c>
      <c r="IG16" s="20" t="s">
        <v>36</v>
      </c>
      <c r="IH16" s="20">
        <v>123.223</v>
      </c>
      <c r="II16" s="20" t="s">
        <v>38</v>
      </c>
    </row>
    <row r="17" spans="1:243" s="19" customFormat="1" ht="63.75" customHeight="1">
      <c r="A17" s="68">
        <v>5</v>
      </c>
      <c r="B17" s="71" t="s">
        <v>91</v>
      </c>
      <c r="C17" s="44" t="s">
        <v>44</v>
      </c>
      <c r="D17" s="45">
        <v>100</v>
      </c>
      <c r="E17" s="46" t="s">
        <v>108</v>
      </c>
      <c r="F17" s="45">
        <v>0</v>
      </c>
      <c r="G17" s="47"/>
      <c r="H17" s="47"/>
      <c r="I17" s="49" t="s">
        <v>39</v>
      </c>
      <c r="J17" s="46">
        <f t="shared" si="2"/>
        <v>1</v>
      </c>
      <c r="K17" s="47" t="s">
        <v>62</v>
      </c>
      <c r="L17" s="47"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0"/>
        <v>0</v>
      </c>
      <c r="BB17" s="72">
        <f t="shared" si="1"/>
        <v>0</v>
      </c>
      <c r="BC17" s="56" t="str">
        <f t="shared" si="3"/>
        <v>INR Zero Only</v>
      </c>
      <c r="IE17" s="20">
        <v>1.01</v>
      </c>
      <c r="IF17" s="20" t="s">
        <v>40</v>
      </c>
      <c r="IG17" s="20" t="s">
        <v>36</v>
      </c>
      <c r="IH17" s="20">
        <v>123.223</v>
      </c>
      <c r="II17" s="20" t="s">
        <v>38</v>
      </c>
    </row>
    <row r="18" spans="1:243" s="19" customFormat="1" ht="71.25" customHeight="1">
      <c r="A18" s="68">
        <v>6.1</v>
      </c>
      <c r="B18" s="73" t="s">
        <v>92</v>
      </c>
      <c r="C18" s="44" t="s">
        <v>46</v>
      </c>
      <c r="D18" s="45">
        <v>5</v>
      </c>
      <c r="E18" s="46" t="s">
        <v>78</v>
      </c>
      <c r="F18" s="45">
        <v>0</v>
      </c>
      <c r="G18" s="47"/>
      <c r="H18" s="47"/>
      <c r="I18" s="49" t="s">
        <v>39</v>
      </c>
      <c r="J18" s="46">
        <f t="shared" si="2"/>
        <v>1</v>
      </c>
      <c r="K18" s="47" t="s">
        <v>62</v>
      </c>
      <c r="L18" s="47"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0"/>
        <v>0</v>
      </c>
      <c r="BB18" s="55">
        <f t="shared" si="1"/>
        <v>0</v>
      </c>
      <c r="BC18" s="56" t="str">
        <f t="shared" si="3"/>
        <v>INR Zero Only</v>
      </c>
      <c r="IE18" s="20">
        <v>1.02</v>
      </c>
      <c r="IF18" s="20" t="s">
        <v>42</v>
      </c>
      <c r="IG18" s="20" t="s">
        <v>43</v>
      </c>
      <c r="IH18" s="20">
        <v>213</v>
      </c>
      <c r="II18" s="20" t="s">
        <v>38</v>
      </c>
    </row>
    <row r="19" spans="1:243" s="19" customFormat="1" ht="37.5" customHeight="1">
      <c r="A19" s="68">
        <v>6.2</v>
      </c>
      <c r="B19" s="58" t="s">
        <v>93</v>
      </c>
      <c r="C19" s="44" t="s">
        <v>49</v>
      </c>
      <c r="D19" s="45">
        <v>12</v>
      </c>
      <c r="E19" s="46" t="s">
        <v>78</v>
      </c>
      <c r="F19" s="45">
        <v>0</v>
      </c>
      <c r="G19" s="47"/>
      <c r="H19" s="47"/>
      <c r="I19" s="49" t="s">
        <v>39</v>
      </c>
      <c r="J19" s="46">
        <f t="shared" si="2"/>
        <v>1</v>
      </c>
      <c r="K19" s="47" t="s">
        <v>62</v>
      </c>
      <c r="L19" s="47"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0"/>
        <v>0</v>
      </c>
      <c r="BB19" s="55">
        <f aca="true" t="shared" si="4" ref="BB19:BB28">BA19+SUM(N19:AZ19)</f>
        <v>0</v>
      </c>
      <c r="BC19" s="56" t="str">
        <f t="shared" si="3"/>
        <v>INR Zero Only</v>
      </c>
      <c r="IE19" s="20">
        <v>2</v>
      </c>
      <c r="IF19" s="20" t="s">
        <v>35</v>
      </c>
      <c r="IG19" s="20" t="s">
        <v>45</v>
      </c>
      <c r="IH19" s="20">
        <v>10</v>
      </c>
      <c r="II19" s="20" t="s">
        <v>38</v>
      </c>
    </row>
    <row r="20" spans="1:243" s="19" customFormat="1" ht="63.75" customHeight="1">
      <c r="A20" s="68">
        <v>7</v>
      </c>
      <c r="B20" s="71" t="s">
        <v>94</v>
      </c>
      <c r="C20" s="44" t="s">
        <v>50</v>
      </c>
      <c r="D20" s="45">
        <v>12</v>
      </c>
      <c r="E20" s="46" t="s">
        <v>78</v>
      </c>
      <c r="F20" s="45">
        <v>0</v>
      </c>
      <c r="G20" s="47"/>
      <c r="H20" s="47"/>
      <c r="I20" s="49" t="s">
        <v>39</v>
      </c>
      <c r="J20" s="46">
        <f t="shared" si="2"/>
        <v>1</v>
      </c>
      <c r="K20" s="47" t="s">
        <v>62</v>
      </c>
      <c r="L20" s="47"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0"/>
        <v>0</v>
      </c>
      <c r="BB20" s="55">
        <f t="shared" si="4"/>
        <v>0</v>
      </c>
      <c r="BC20" s="56" t="str">
        <f t="shared" si="3"/>
        <v>INR Zero Only</v>
      </c>
      <c r="IE20" s="20">
        <v>3</v>
      </c>
      <c r="IF20" s="20" t="s">
        <v>47</v>
      </c>
      <c r="IG20" s="20" t="s">
        <v>48</v>
      </c>
      <c r="IH20" s="20">
        <v>10</v>
      </c>
      <c r="II20" s="20" t="s">
        <v>38</v>
      </c>
    </row>
    <row r="21" spans="1:243" s="19" customFormat="1" ht="311.25" customHeight="1">
      <c r="A21" s="68">
        <v>8</v>
      </c>
      <c r="B21" s="71" t="s">
        <v>95</v>
      </c>
      <c r="C21" s="44" t="s">
        <v>51</v>
      </c>
      <c r="D21" s="45">
        <v>191.36</v>
      </c>
      <c r="E21" s="46" t="s">
        <v>70</v>
      </c>
      <c r="F21" s="45">
        <v>0</v>
      </c>
      <c r="G21" s="47"/>
      <c r="H21" s="48"/>
      <c r="I21" s="49" t="s">
        <v>39</v>
      </c>
      <c r="J21" s="46">
        <f aca="true" t="shared" si="5" ref="J21:J28">IF(I21="Less(-)",-1,1)</f>
        <v>1</v>
      </c>
      <c r="K21" s="47" t="s">
        <v>62</v>
      </c>
      <c r="L21" s="47"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0"/>
        <v>0</v>
      </c>
      <c r="BB21" s="55">
        <f t="shared" si="4"/>
        <v>0</v>
      </c>
      <c r="BC21" s="56" t="str">
        <f t="shared" si="3"/>
        <v>INR Zero Only</v>
      </c>
      <c r="IE21" s="20">
        <v>1.01</v>
      </c>
      <c r="IF21" s="20" t="s">
        <v>40</v>
      </c>
      <c r="IG21" s="20" t="s">
        <v>36</v>
      </c>
      <c r="IH21" s="20">
        <v>123.223</v>
      </c>
      <c r="II21" s="20" t="s">
        <v>38</v>
      </c>
    </row>
    <row r="22" spans="1:243" s="19" customFormat="1" ht="43.5" customHeight="1">
      <c r="A22" s="68">
        <v>9</v>
      </c>
      <c r="B22" s="57" t="s">
        <v>75</v>
      </c>
      <c r="C22" s="44" t="s">
        <v>52</v>
      </c>
      <c r="D22" s="45">
        <v>277.87</v>
      </c>
      <c r="E22" s="46" t="s">
        <v>70</v>
      </c>
      <c r="F22" s="45">
        <v>0</v>
      </c>
      <c r="G22" s="47"/>
      <c r="H22" s="47"/>
      <c r="I22" s="49" t="s">
        <v>39</v>
      </c>
      <c r="J22" s="46">
        <f t="shared" si="5"/>
        <v>1</v>
      </c>
      <c r="K22" s="47" t="s">
        <v>62</v>
      </c>
      <c r="L22" s="47"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0"/>
        <v>0</v>
      </c>
      <c r="BB22" s="55">
        <f>BA22+SUM(N22:AZ22)</f>
        <v>0</v>
      </c>
      <c r="BC22" s="56" t="str">
        <f t="shared" si="3"/>
        <v>INR Zero Only</v>
      </c>
      <c r="IE22" s="20">
        <v>2</v>
      </c>
      <c r="IF22" s="20" t="s">
        <v>35</v>
      </c>
      <c r="IG22" s="20" t="s">
        <v>45</v>
      </c>
      <c r="IH22" s="20">
        <v>10</v>
      </c>
      <c r="II22" s="20" t="s">
        <v>38</v>
      </c>
    </row>
    <row r="23" spans="1:243" s="19" customFormat="1" ht="69.75" customHeight="1">
      <c r="A23" s="68">
        <v>10</v>
      </c>
      <c r="B23" s="43" t="s">
        <v>76</v>
      </c>
      <c r="C23" s="44" t="s">
        <v>53</v>
      </c>
      <c r="D23" s="45">
        <v>277.87</v>
      </c>
      <c r="E23" s="46" t="s">
        <v>70</v>
      </c>
      <c r="F23" s="45">
        <v>0</v>
      </c>
      <c r="G23" s="47"/>
      <c r="H23" s="48"/>
      <c r="I23" s="49" t="s">
        <v>39</v>
      </c>
      <c r="J23" s="46">
        <f t="shared" si="5"/>
        <v>1</v>
      </c>
      <c r="K23" s="47" t="s">
        <v>62</v>
      </c>
      <c r="L23" s="47"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9">
        <f t="shared" si="0"/>
        <v>0</v>
      </c>
      <c r="BB23" s="60">
        <f t="shared" si="4"/>
        <v>0</v>
      </c>
      <c r="BC23" s="56" t="str">
        <f t="shared" si="3"/>
        <v>INR Zero Only</v>
      </c>
      <c r="IE23" s="20">
        <v>1.01</v>
      </c>
      <c r="IF23" s="20" t="s">
        <v>40</v>
      </c>
      <c r="IG23" s="20" t="s">
        <v>36</v>
      </c>
      <c r="IH23" s="20">
        <v>123.223</v>
      </c>
      <c r="II23" s="20" t="s">
        <v>38</v>
      </c>
    </row>
    <row r="24" spans="1:243" s="19" customFormat="1" ht="51" customHeight="1">
      <c r="A24" s="68">
        <v>11</v>
      </c>
      <c r="B24" s="57" t="s">
        <v>96</v>
      </c>
      <c r="C24" s="44" t="s">
        <v>54</v>
      </c>
      <c r="D24" s="45">
        <v>1117.77</v>
      </c>
      <c r="E24" s="46" t="s">
        <v>70</v>
      </c>
      <c r="F24" s="45">
        <v>0</v>
      </c>
      <c r="G24" s="47"/>
      <c r="H24" s="47"/>
      <c r="I24" s="49" t="s">
        <v>39</v>
      </c>
      <c r="J24" s="46">
        <f t="shared" si="5"/>
        <v>1</v>
      </c>
      <c r="K24" s="47" t="s">
        <v>62</v>
      </c>
      <c r="L24" s="47"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9">
        <f t="shared" si="0"/>
        <v>0</v>
      </c>
      <c r="BB24" s="60">
        <f>BA24+SUM(N24:AZ24)</f>
        <v>0</v>
      </c>
      <c r="BC24" s="56" t="str">
        <f t="shared" si="3"/>
        <v>INR Zero Only</v>
      </c>
      <c r="IE24" s="20">
        <v>2</v>
      </c>
      <c r="IF24" s="20" t="s">
        <v>35</v>
      </c>
      <c r="IG24" s="20" t="s">
        <v>45</v>
      </c>
      <c r="IH24" s="20">
        <v>10</v>
      </c>
      <c r="II24" s="20" t="s">
        <v>38</v>
      </c>
    </row>
    <row r="25" spans="1:243" s="19" customFormat="1" ht="44.25" customHeight="1">
      <c r="A25" s="68">
        <v>12</v>
      </c>
      <c r="B25" s="57" t="s">
        <v>97</v>
      </c>
      <c r="C25" s="44" t="s">
        <v>55</v>
      </c>
      <c r="D25" s="45">
        <v>277.87</v>
      </c>
      <c r="E25" s="46" t="s">
        <v>70</v>
      </c>
      <c r="F25" s="45">
        <v>0</v>
      </c>
      <c r="G25" s="47"/>
      <c r="H25" s="47"/>
      <c r="I25" s="49" t="s">
        <v>39</v>
      </c>
      <c r="J25" s="46">
        <f t="shared" si="5"/>
        <v>1</v>
      </c>
      <c r="K25" s="47" t="s">
        <v>62</v>
      </c>
      <c r="L25" s="47"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9">
        <f t="shared" si="0"/>
        <v>0</v>
      </c>
      <c r="BB25" s="60">
        <f t="shared" si="4"/>
        <v>0</v>
      </c>
      <c r="BC25" s="56" t="str">
        <f t="shared" si="3"/>
        <v>INR Zero Only</v>
      </c>
      <c r="IE25" s="20">
        <v>1.01</v>
      </c>
      <c r="IF25" s="20" t="s">
        <v>40</v>
      </c>
      <c r="IG25" s="20" t="s">
        <v>36</v>
      </c>
      <c r="IH25" s="20">
        <v>123.223</v>
      </c>
      <c r="II25" s="20" t="s">
        <v>38</v>
      </c>
    </row>
    <row r="26" spans="1:243" s="19" customFormat="1" ht="63.75" customHeight="1">
      <c r="A26" s="68">
        <v>13</v>
      </c>
      <c r="B26" s="71" t="s">
        <v>98</v>
      </c>
      <c r="C26" s="44" t="s">
        <v>56</v>
      </c>
      <c r="D26" s="45">
        <v>499.59</v>
      </c>
      <c r="E26" s="46" t="s">
        <v>70</v>
      </c>
      <c r="F26" s="45">
        <v>0</v>
      </c>
      <c r="G26" s="47"/>
      <c r="H26" s="48"/>
      <c r="I26" s="49" t="s">
        <v>39</v>
      </c>
      <c r="J26" s="46">
        <f t="shared" si="5"/>
        <v>1</v>
      </c>
      <c r="K26" s="47" t="s">
        <v>62</v>
      </c>
      <c r="L26" s="47" t="s">
        <v>7</v>
      </c>
      <c r="M26" s="50"/>
      <c r="N26" s="51"/>
      <c r="O26" s="51"/>
      <c r="P26" s="61"/>
      <c r="Q26" s="51"/>
      <c r="R26" s="51"/>
      <c r="S26" s="62"/>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0"/>
        <v>0</v>
      </c>
      <c r="BB26" s="55">
        <f t="shared" si="4"/>
        <v>0</v>
      </c>
      <c r="BC26" s="56" t="str">
        <f t="shared" si="3"/>
        <v>INR Zero Only</v>
      </c>
      <c r="IE26" s="20">
        <v>1.01</v>
      </c>
      <c r="IF26" s="20" t="s">
        <v>40</v>
      </c>
      <c r="IG26" s="20" t="s">
        <v>36</v>
      </c>
      <c r="IH26" s="20">
        <v>123.223</v>
      </c>
      <c r="II26" s="20" t="s">
        <v>38</v>
      </c>
    </row>
    <row r="27" spans="1:243" s="19" customFormat="1" ht="57.75" customHeight="1">
      <c r="A27" s="68">
        <v>14</v>
      </c>
      <c r="B27" s="58" t="s">
        <v>77</v>
      </c>
      <c r="C27" s="44" t="s">
        <v>57</v>
      </c>
      <c r="D27" s="45">
        <v>361.14</v>
      </c>
      <c r="E27" s="46" t="s">
        <v>70</v>
      </c>
      <c r="F27" s="45">
        <v>0</v>
      </c>
      <c r="G27" s="47"/>
      <c r="H27" s="48"/>
      <c r="I27" s="49" t="s">
        <v>39</v>
      </c>
      <c r="J27" s="46">
        <f t="shared" si="5"/>
        <v>1</v>
      </c>
      <c r="K27" s="47" t="s">
        <v>62</v>
      </c>
      <c r="L27" s="47"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0"/>
        <v>0</v>
      </c>
      <c r="BB27" s="55">
        <f t="shared" si="4"/>
        <v>0</v>
      </c>
      <c r="BC27" s="56" t="str">
        <f t="shared" si="3"/>
        <v>INR Zero Only</v>
      </c>
      <c r="IE27" s="20">
        <v>1.01</v>
      </c>
      <c r="IF27" s="20" t="s">
        <v>40</v>
      </c>
      <c r="IG27" s="20" t="s">
        <v>36</v>
      </c>
      <c r="IH27" s="20">
        <v>123.223</v>
      </c>
      <c r="II27" s="20" t="s">
        <v>38</v>
      </c>
    </row>
    <row r="28" spans="1:243" s="19" customFormat="1" ht="40.5" customHeight="1">
      <c r="A28" s="68">
        <v>15</v>
      </c>
      <c r="B28" s="43" t="s">
        <v>99</v>
      </c>
      <c r="C28" s="44" t="s">
        <v>58</v>
      </c>
      <c r="D28" s="45">
        <v>550</v>
      </c>
      <c r="E28" s="46" t="s">
        <v>70</v>
      </c>
      <c r="F28" s="45">
        <v>0</v>
      </c>
      <c r="G28" s="47"/>
      <c r="H28" s="48"/>
      <c r="I28" s="49" t="s">
        <v>39</v>
      </c>
      <c r="J28" s="46">
        <f t="shared" si="5"/>
        <v>1</v>
      </c>
      <c r="K28" s="47" t="s">
        <v>62</v>
      </c>
      <c r="L28" s="47" t="s">
        <v>7</v>
      </c>
      <c r="M28" s="50"/>
      <c r="N28" s="51"/>
      <c r="O28" s="51"/>
      <c r="P28" s="61"/>
      <c r="Q28" s="51"/>
      <c r="R28" s="51"/>
      <c r="S28" s="62"/>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0"/>
        <v>0</v>
      </c>
      <c r="BB28" s="55">
        <f t="shared" si="4"/>
        <v>0</v>
      </c>
      <c r="BC28" s="56" t="str">
        <f t="shared" si="3"/>
        <v>INR Zero Only</v>
      </c>
      <c r="IE28" s="20">
        <v>1.01</v>
      </c>
      <c r="IF28" s="20" t="s">
        <v>40</v>
      </c>
      <c r="IG28" s="20" t="s">
        <v>36</v>
      </c>
      <c r="IH28" s="20">
        <v>123.223</v>
      </c>
      <c r="II28" s="20" t="s">
        <v>38</v>
      </c>
    </row>
    <row r="29" spans="1:243" s="19" customFormat="1" ht="68.25" customHeight="1">
      <c r="A29" s="68">
        <v>16</v>
      </c>
      <c r="B29" s="71" t="s">
        <v>100</v>
      </c>
      <c r="C29" s="44" t="s">
        <v>79</v>
      </c>
      <c r="D29" s="45">
        <v>279.45</v>
      </c>
      <c r="E29" s="46" t="s">
        <v>70</v>
      </c>
      <c r="F29" s="45">
        <v>0</v>
      </c>
      <c r="G29" s="47"/>
      <c r="H29" s="48"/>
      <c r="I29" s="49" t="s">
        <v>39</v>
      </c>
      <c r="J29" s="46">
        <f aca="true" t="shared" si="6" ref="J29:J36">IF(I29="Less(-)",-1,1)</f>
        <v>1</v>
      </c>
      <c r="K29" s="47" t="s">
        <v>62</v>
      </c>
      <c r="L29" s="47" t="s">
        <v>7</v>
      </c>
      <c r="M29" s="50"/>
      <c r="N29" s="51"/>
      <c r="O29" s="51"/>
      <c r="P29" s="61"/>
      <c r="Q29" s="51"/>
      <c r="R29" s="51"/>
      <c r="S29" s="62"/>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aca="true" t="shared" si="7" ref="BA29:BA36">total_amount_ba($B$2,$D$2,D29,F29,J29,K29,M29)</f>
        <v>0</v>
      </c>
      <c r="BB29" s="55">
        <f aca="true" t="shared" si="8" ref="BB29:BB36">BA29+SUM(N29:AZ29)</f>
        <v>0</v>
      </c>
      <c r="BC29" s="56" t="str">
        <f aca="true" t="shared" si="9" ref="BC29:BC35">SpellNumber(L29,BB29)</f>
        <v>INR Zero Only</v>
      </c>
      <c r="IE29" s="20">
        <v>1.01</v>
      </c>
      <c r="IF29" s="20" t="s">
        <v>40</v>
      </c>
      <c r="IG29" s="20" t="s">
        <v>36</v>
      </c>
      <c r="IH29" s="20">
        <v>123.223</v>
      </c>
      <c r="II29" s="20" t="s">
        <v>38</v>
      </c>
    </row>
    <row r="30" spans="1:243" s="19" customFormat="1" ht="168.75" customHeight="1">
      <c r="A30" s="68">
        <v>17</v>
      </c>
      <c r="B30" s="69" t="s">
        <v>101</v>
      </c>
      <c r="C30" s="44" t="s">
        <v>80</v>
      </c>
      <c r="D30" s="45">
        <v>18</v>
      </c>
      <c r="E30" s="46" t="s">
        <v>70</v>
      </c>
      <c r="F30" s="45">
        <v>0</v>
      </c>
      <c r="G30" s="47"/>
      <c r="H30" s="48"/>
      <c r="I30" s="49" t="s">
        <v>39</v>
      </c>
      <c r="J30" s="46">
        <f t="shared" si="6"/>
        <v>1</v>
      </c>
      <c r="K30" s="47" t="s">
        <v>62</v>
      </c>
      <c r="L30" s="47"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7"/>
        <v>0</v>
      </c>
      <c r="BB30" s="55">
        <f t="shared" si="8"/>
        <v>0</v>
      </c>
      <c r="BC30" s="56" t="str">
        <f t="shared" si="9"/>
        <v>INR Zero Only</v>
      </c>
      <c r="IE30" s="20">
        <v>1.01</v>
      </c>
      <c r="IF30" s="20" t="s">
        <v>40</v>
      </c>
      <c r="IG30" s="20" t="s">
        <v>36</v>
      </c>
      <c r="IH30" s="20">
        <v>123.223</v>
      </c>
      <c r="II30" s="20" t="s">
        <v>38</v>
      </c>
    </row>
    <row r="31" spans="1:243" s="19" customFormat="1" ht="51.75" customHeight="1">
      <c r="A31" s="68">
        <v>18</v>
      </c>
      <c r="B31" s="70" t="s">
        <v>102</v>
      </c>
      <c r="C31" s="44" t="s">
        <v>81</v>
      </c>
      <c r="D31" s="45">
        <v>1.5</v>
      </c>
      <c r="E31" s="46" t="s">
        <v>73</v>
      </c>
      <c r="F31" s="45">
        <v>0</v>
      </c>
      <c r="G31" s="47"/>
      <c r="H31" s="47"/>
      <c r="I31" s="49" t="s">
        <v>39</v>
      </c>
      <c r="J31" s="46">
        <f t="shared" si="6"/>
        <v>1</v>
      </c>
      <c r="K31" s="47" t="s">
        <v>62</v>
      </c>
      <c r="L31" s="47"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9">
        <f t="shared" si="7"/>
        <v>0</v>
      </c>
      <c r="BB31" s="60">
        <f t="shared" si="8"/>
        <v>0</v>
      </c>
      <c r="BC31" s="56" t="str">
        <f t="shared" si="9"/>
        <v>INR Zero Only</v>
      </c>
      <c r="IE31" s="20">
        <v>1.01</v>
      </c>
      <c r="IF31" s="20" t="s">
        <v>40</v>
      </c>
      <c r="IG31" s="20" t="s">
        <v>36</v>
      </c>
      <c r="IH31" s="20">
        <v>123.223</v>
      </c>
      <c r="II31" s="20" t="s">
        <v>38</v>
      </c>
    </row>
    <row r="32" spans="1:243" s="19" customFormat="1" ht="47.25" customHeight="1">
      <c r="A32" s="68">
        <v>19</v>
      </c>
      <c r="B32" s="71" t="s">
        <v>103</v>
      </c>
      <c r="C32" s="44" t="s">
        <v>82</v>
      </c>
      <c r="D32" s="45">
        <v>4.42</v>
      </c>
      <c r="E32" s="46" t="s">
        <v>73</v>
      </c>
      <c r="F32" s="45">
        <v>0</v>
      </c>
      <c r="G32" s="47"/>
      <c r="H32" s="47"/>
      <c r="I32" s="49" t="s">
        <v>39</v>
      </c>
      <c r="J32" s="46">
        <f t="shared" si="6"/>
        <v>1</v>
      </c>
      <c r="K32" s="47" t="s">
        <v>62</v>
      </c>
      <c r="L32" s="47"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9">
        <f t="shared" si="7"/>
        <v>0</v>
      </c>
      <c r="BB32" s="60">
        <f t="shared" si="8"/>
        <v>0</v>
      </c>
      <c r="BC32" s="56" t="str">
        <f t="shared" si="9"/>
        <v>INR Zero Only</v>
      </c>
      <c r="IE32" s="20">
        <v>2</v>
      </c>
      <c r="IF32" s="20" t="s">
        <v>35</v>
      </c>
      <c r="IG32" s="20" t="s">
        <v>45</v>
      </c>
      <c r="IH32" s="20">
        <v>10</v>
      </c>
      <c r="II32" s="20" t="s">
        <v>38</v>
      </c>
    </row>
    <row r="33" spans="1:243" s="19" customFormat="1" ht="37.5" customHeight="1">
      <c r="A33" s="68">
        <v>20</v>
      </c>
      <c r="B33" s="57" t="s">
        <v>104</v>
      </c>
      <c r="C33" s="44" t="s">
        <v>83</v>
      </c>
      <c r="D33" s="45">
        <v>120.48</v>
      </c>
      <c r="E33" s="46" t="s">
        <v>70</v>
      </c>
      <c r="F33" s="45">
        <v>0</v>
      </c>
      <c r="G33" s="47"/>
      <c r="H33" s="47"/>
      <c r="I33" s="49" t="s">
        <v>39</v>
      </c>
      <c r="J33" s="46">
        <f t="shared" si="6"/>
        <v>1</v>
      </c>
      <c r="K33" s="47" t="s">
        <v>62</v>
      </c>
      <c r="L33" s="47"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9">
        <f t="shared" si="7"/>
        <v>0</v>
      </c>
      <c r="BB33" s="60">
        <f t="shared" si="8"/>
        <v>0</v>
      </c>
      <c r="BC33" s="56" t="str">
        <f t="shared" si="9"/>
        <v>INR Zero Only</v>
      </c>
      <c r="IE33" s="20">
        <v>2</v>
      </c>
      <c r="IF33" s="20" t="s">
        <v>35</v>
      </c>
      <c r="IG33" s="20" t="s">
        <v>45</v>
      </c>
      <c r="IH33" s="20">
        <v>10</v>
      </c>
      <c r="II33" s="20" t="s">
        <v>38</v>
      </c>
    </row>
    <row r="34" spans="1:243" s="19" customFormat="1" ht="51.75" customHeight="1">
      <c r="A34" s="68">
        <v>21</v>
      </c>
      <c r="B34" s="71" t="s">
        <v>105</v>
      </c>
      <c r="C34" s="44" t="s">
        <v>84</v>
      </c>
      <c r="D34" s="45">
        <v>48</v>
      </c>
      <c r="E34" s="46" t="s">
        <v>108</v>
      </c>
      <c r="F34" s="45">
        <v>0</v>
      </c>
      <c r="G34" s="47"/>
      <c r="H34" s="48"/>
      <c r="I34" s="49" t="s">
        <v>39</v>
      </c>
      <c r="J34" s="46">
        <f t="shared" si="6"/>
        <v>1</v>
      </c>
      <c r="K34" s="47" t="s">
        <v>62</v>
      </c>
      <c r="L34" s="47" t="s">
        <v>7</v>
      </c>
      <c r="M34" s="50"/>
      <c r="N34" s="51"/>
      <c r="O34" s="51"/>
      <c r="P34" s="52"/>
      <c r="Q34" s="51"/>
      <c r="R34" s="51"/>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7"/>
        <v>0</v>
      </c>
      <c r="BB34" s="55">
        <f t="shared" si="8"/>
        <v>0</v>
      </c>
      <c r="BC34" s="56" t="str">
        <f t="shared" si="9"/>
        <v>INR Zero Only</v>
      </c>
      <c r="IE34" s="20">
        <v>1.01</v>
      </c>
      <c r="IF34" s="20" t="s">
        <v>40</v>
      </c>
      <c r="IG34" s="20" t="s">
        <v>36</v>
      </c>
      <c r="IH34" s="20">
        <v>123.223</v>
      </c>
      <c r="II34" s="20" t="s">
        <v>38</v>
      </c>
    </row>
    <row r="35" spans="1:243" s="19" customFormat="1" ht="39.75" customHeight="1">
      <c r="A35" s="68">
        <v>22</v>
      </c>
      <c r="B35" s="57" t="s">
        <v>106</v>
      </c>
      <c r="C35" s="44" t="s">
        <v>85</v>
      </c>
      <c r="D35" s="45">
        <v>1</v>
      </c>
      <c r="E35" s="46" t="s">
        <v>73</v>
      </c>
      <c r="F35" s="45">
        <v>0</v>
      </c>
      <c r="G35" s="47"/>
      <c r="H35" s="48"/>
      <c r="I35" s="49" t="s">
        <v>39</v>
      </c>
      <c r="J35" s="46">
        <f t="shared" si="6"/>
        <v>1</v>
      </c>
      <c r="K35" s="47" t="s">
        <v>62</v>
      </c>
      <c r="L35" s="47"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7"/>
        <v>0</v>
      </c>
      <c r="BB35" s="55">
        <f t="shared" si="8"/>
        <v>0</v>
      </c>
      <c r="BC35" s="56" t="str">
        <f t="shared" si="9"/>
        <v>INR Zero Only</v>
      </c>
      <c r="IE35" s="20">
        <v>1.01</v>
      </c>
      <c r="IF35" s="20" t="s">
        <v>40</v>
      </c>
      <c r="IG35" s="20" t="s">
        <v>36</v>
      </c>
      <c r="IH35" s="20">
        <v>123.223</v>
      </c>
      <c r="II35" s="20" t="s">
        <v>38</v>
      </c>
    </row>
    <row r="36" spans="1:243" s="19" customFormat="1" ht="87.75" customHeight="1">
      <c r="A36" s="68">
        <v>23</v>
      </c>
      <c r="B36" s="71" t="s">
        <v>107</v>
      </c>
      <c r="C36" s="44" t="s">
        <v>86</v>
      </c>
      <c r="D36" s="45">
        <v>447.11</v>
      </c>
      <c r="E36" s="46" t="s">
        <v>70</v>
      </c>
      <c r="F36" s="45">
        <v>0</v>
      </c>
      <c r="G36" s="47"/>
      <c r="H36" s="48"/>
      <c r="I36" s="49" t="s">
        <v>39</v>
      </c>
      <c r="J36" s="46">
        <f t="shared" si="6"/>
        <v>1</v>
      </c>
      <c r="K36" s="47" t="s">
        <v>62</v>
      </c>
      <c r="L36" s="47"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 t="shared" si="7"/>
        <v>0</v>
      </c>
      <c r="BB36" s="55">
        <f t="shared" si="8"/>
        <v>0</v>
      </c>
      <c r="BC36" s="56" t="str">
        <f>SpellNumber(L36,BB36)</f>
        <v>INR Zero Only</v>
      </c>
      <c r="IE36" s="20">
        <v>1.01</v>
      </c>
      <c r="IF36" s="20" t="s">
        <v>40</v>
      </c>
      <c r="IG36" s="20" t="s">
        <v>36</v>
      </c>
      <c r="IH36" s="20">
        <v>123.223</v>
      </c>
      <c r="II36" s="20" t="s">
        <v>38</v>
      </c>
    </row>
    <row r="37" spans="1:243" s="19" customFormat="1" ht="24" customHeight="1">
      <c r="A37" s="21" t="s">
        <v>60</v>
      </c>
      <c r="B37" s="21"/>
      <c r="C37" s="42"/>
      <c r="D37" s="42"/>
      <c r="E37" s="42"/>
      <c r="F37" s="42"/>
      <c r="G37" s="42"/>
      <c r="H37" s="63"/>
      <c r="I37" s="63"/>
      <c r="J37" s="63"/>
      <c r="K37" s="63"/>
      <c r="L37" s="42"/>
      <c r="M37" s="64"/>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6">
        <f>SUM(BA13:BA28)</f>
        <v>0</v>
      </c>
      <c r="BB37" s="66">
        <f>SUM(BB13:BB36)</f>
        <v>0</v>
      </c>
      <c r="BC37" s="67" t="str">
        <f>SpellNumber($E$2,BB37)</f>
        <v>INR Zero Only</v>
      </c>
      <c r="IE37" s="20">
        <v>4</v>
      </c>
      <c r="IF37" s="20" t="s">
        <v>42</v>
      </c>
      <c r="IG37" s="20" t="s">
        <v>59</v>
      </c>
      <c r="IH37" s="20">
        <v>10</v>
      </c>
      <c r="II37" s="20" t="s">
        <v>38</v>
      </c>
    </row>
    <row r="38" spans="1:243" s="22" customFormat="1" ht="39" customHeight="1" hidden="1">
      <c r="A38" s="28" t="s">
        <v>64</v>
      </c>
      <c r="B38" s="29"/>
      <c r="C38" s="30"/>
      <c r="D38" s="31"/>
      <c r="E38" s="32" t="s">
        <v>61</v>
      </c>
      <c r="F38" s="33"/>
      <c r="G38" s="34"/>
      <c r="H38" s="35"/>
      <c r="I38" s="35"/>
      <c r="J38" s="35"/>
      <c r="K38" s="36"/>
      <c r="L38" s="37"/>
      <c r="M38" s="38"/>
      <c r="O38" s="19"/>
      <c r="P38" s="19"/>
      <c r="Q38" s="19"/>
      <c r="R38" s="19"/>
      <c r="S38" s="19"/>
      <c r="BA38" s="39">
        <f>IF(ISBLANK(F38),0,IF(E38="Excess (+)",ROUND(BA37+(BA37*F38),2),IF(E38="Less (-)",ROUND(BA37+(BA37*F38*(-1)),2),0)))</f>
        <v>0</v>
      </c>
      <c r="BB38" s="40">
        <f>ROUND(BA38,0)</f>
        <v>0</v>
      </c>
      <c r="BC38" s="41" t="str">
        <f>SpellNumber(L38,BB38)</f>
        <v> Zero Only</v>
      </c>
      <c r="IE38" s="23"/>
      <c r="IF38" s="23"/>
      <c r="IG38" s="23"/>
      <c r="IH38" s="23"/>
      <c r="II38" s="23"/>
    </row>
    <row r="39" spans="1:243" s="22" customFormat="1" ht="32.25" customHeight="1">
      <c r="A39" s="21" t="s">
        <v>63</v>
      </c>
      <c r="B39" s="21"/>
      <c r="C39" s="77" t="str">
        <f>SpellNumber($E$2,BB37)</f>
        <v>INR Zero Only</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9"/>
      <c r="IE39" s="23"/>
      <c r="IF39" s="23"/>
      <c r="IG39" s="23"/>
      <c r="IH39" s="23"/>
      <c r="II39" s="23"/>
    </row>
    <row r="40" spans="3:243" s="14" customFormat="1" ht="15">
      <c r="C40" s="24"/>
      <c r="D40" s="24"/>
      <c r="E40" s="24"/>
      <c r="F40" s="24"/>
      <c r="G40" s="24"/>
      <c r="H40" s="24"/>
      <c r="I40" s="24"/>
      <c r="J40" s="24"/>
      <c r="K40" s="24"/>
      <c r="L40" s="24"/>
      <c r="M40" s="24"/>
      <c r="O40" s="24"/>
      <c r="BA40" s="24"/>
      <c r="BC40" s="24"/>
      <c r="IE40" s="15"/>
      <c r="IF40" s="15"/>
      <c r="IG40" s="15"/>
      <c r="IH40" s="15"/>
      <c r="II40" s="15"/>
    </row>
  </sheetData>
  <sheetProtection password="EEC8" sheet="1" selectLockedCells="1"/>
  <mergeCells count="8">
    <mergeCell ref="A9:BC9"/>
    <mergeCell ref="C39:BC3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decimal" allowBlank="1" showInputMessage="1" showErrorMessage="1" promptTitle="Rate Entry" prompt="Please enter Basic Rate in Rupees for this item. " errorTitle="Invaid Entry" error="Only Numeric Values are allowed. " sqref="M13:M37">
      <formula1>0</formula1>
      <formula2>999999999999999</formula2>
    </dataValidation>
    <dataValidation allowBlank="1" showInputMessage="1" showErrorMessage="1" promptTitle="Item Description" prompt="Please enter Item Description in text" sqref="B18:B20 B31 B25"/>
    <dataValidation type="list" allowBlank="1" showInputMessage="1" showErrorMessage="1" sqref="L24 L25 L26 L27 L28 L29 L30 L31 L32 L33 L34 L35 L13 L14 L15 L16 L17 L18 L19 L20 L21 L22 L23 L36">
      <formula1>"INR"</formula1>
    </dataValidation>
    <dataValidation allowBlank="1" showInputMessage="1" showErrorMessage="1" promptTitle="Addition / Deduction" prompt="Please Choose the correct One" sqref="J13:J36"/>
    <dataValidation type="list" showInputMessage="1" showErrorMessage="1" sqref="I13:I36">
      <formula1>"Excess(+), Less(-)"</formula1>
    </dataValidation>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Itemcode/Make" prompt="Please enter text" sqref="C13:C36"/>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6">
      <formula1>"Partial Conversion, Full Conversion"</formula1>
    </dataValidation>
  </dataValidations>
  <printOptions/>
  <pageMargins left="0.5511811023622047" right="0.31496062992125984" top="0.37" bottom="0.38" header="0.21" footer="0.29"/>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2024-01-03T12:14:57Z</cp:lastPrinted>
  <dcterms:created xsi:type="dcterms:W3CDTF">2009-01-30T06:42:42Z</dcterms:created>
  <dcterms:modified xsi:type="dcterms:W3CDTF">2024-01-04T05:53:17Z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