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<sst xmlns="http://schemas.openxmlformats.org/spreadsheetml/2006/main" count="124" uniqueCount="60">
  <si>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</si>
  <si>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</si>
  <si>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</si>
  <si>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</si>
  <si>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</si>
  <si>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</si>
  <si>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</si>
  <si>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</si>
  <si>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</si>
  <si>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</si>
  <si>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</si>
  <si>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</si>
  <si>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</si>
  <si>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</si>
  <si>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</si>
  <si>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</si>
  <si>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</si>
  <si>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</si>
  <si>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</si>
  <si>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</si>
  <si>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</si>
  <si>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</si>
  <si>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</si>
  <si>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</si>
  <si>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</si>
  <si>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</si>
  <si>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</si>
  <si>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</si>
  <si>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</si>
  <si>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</si>
  <si>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</si>
  <si>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</si>
  <si>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</si>
  <si>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</si>
  <si>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</si>
  <si>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</si>
  <si>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</si>
  <si>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</si>
  <si>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</si>
  <si>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</si>
  <si>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</si>
  <si>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</si>
  <si>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</si>
  <si>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</si>
  <si>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</si>
  <si>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</si>
  <si>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</si>
  <si>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</si>
  <si>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</si>
  <si>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</si>
  <si>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</si>
  <si>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</si>
  <si>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Contract No:  e-NIT no IIIM/Works/NIT-003</t>
  </si>
  <si>
    <t>Tender Inviting Authority: Director CSIR- IIIM Jammu</t>
  </si>
  <si>
    <t>Sqm</t>
  </si>
  <si>
    <t>Excavating, supplying, stacking and filling of local earth (including royalty) by mechanical transport upto a lead of 5km also including ramming and watering of the earth in layers not exceeding 20 cm in foundation trenches, plinth, sides of foundation etc. complete for all lift.</t>
  </si>
  <si>
    <t>Surface dressing of the ground including removing vegetation and in- equalities not exceeding 15 cm deep and disposal of rubbish, lead up to 50 m and lift up to 1.5 m. All kinds of soil.</t>
  </si>
  <si>
    <t>Clearing jungle including uprooting of rank vegetation, grass, brush
wood, trees and saplings of girth up to 30 cm measured at a height of 1 m above ground level and removal of rubbish up to a distance of 50 m outside the periphery of the area cleared.</t>
  </si>
  <si>
    <t>Cum</t>
  </si>
  <si>
    <t>Name of Work: Upgradation of existing  landscape at IIIM Branch Lab. Srinagar.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</si>
</sst>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 yyyy"/>
    <numFmt numFmtId="181" formatCode="[$-409]h:mm:ss\ AM/PM"/>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72"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72" fontId="11"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85" zoomScaleNormal="85" zoomScalePageLayoutView="0" workbookViewId="0" topLeftCell="A1">
      <selection activeCell="M13" sqref="M13"/>
    </sheetView>
  </sheetViews>
  <sheetFormatPr defaultColWidth="9.140625" defaultRowHeight="15"/>
  <cols>
    <col min="1" max="1" width="14.421875" style="25" customWidth="1"/>
    <col min="2" max="2" width="63.28125" style="25" customWidth="1"/>
    <col min="3" max="3" width="0.9921875" style="25" customWidth="1"/>
    <col min="4" max="4" width="13.7109375" style="25" customWidth="1"/>
    <col min="5" max="5" width="11.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8515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8.0039062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25.5" customHeight="1">
      <c r="A4" s="71" t="s">
        <v>53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27.75" customHeight="1">
      <c r="A5" s="71" t="s">
        <v>59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22.5"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53.2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60.75" customHeight="1">
      <c r="A13" s="29">
        <v>1</v>
      </c>
      <c r="B13" s="30" t="s">
        <v>55</v>
      </c>
      <c r="C13" s="19" t="s">
        <v>51</v>
      </c>
      <c r="D13" s="31">
        <v>4507.9</v>
      </c>
      <c r="E13" s="32" t="s">
        <v>58</v>
      </c>
      <c r="F13" s="31">
        <v>0</v>
      </c>
      <c r="G13" s="33"/>
      <c r="H13" s="34"/>
      <c r="I13" s="35" t="s">
        <v>38</v>
      </c>
      <c r="J13" s="32">
        <f>IF(I13="Less(-)",-1,1)</f>
        <v>1</v>
      </c>
      <c r="K13" s="33" t="s">
        <v>44</v>
      </c>
      <c r="L13" s="33" t="s">
        <v>7</v>
      </c>
      <c r="M13" s="36"/>
      <c r="N13" s="37"/>
      <c r="O13" s="37"/>
      <c r="P13" s="45"/>
      <c r="Q13" s="37"/>
      <c r="R13" s="37"/>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total_amount_ba($B$2,$D$2,D13,F13,J13,K13,M13)</f>
        <v>0</v>
      </c>
      <c r="BB13" s="40">
        <f>BA13+SUM(N13:AZ13)</f>
        <v>0</v>
      </c>
      <c r="BC13" s="41" t="str">
        <f>SpellNumber(L13,BB13)</f>
        <v>INR Zero Only</v>
      </c>
      <c r="IE13" s="21">
        <v>1.01</v>
      </c>
      <c r="IF13" s="21" t="s">
        <v>39</v>
      </c>
      <c r="IG13" s="21" t="s">
        <v>35</v>
      </c>
      <c r="IH13" s="21">
        <v>123.223</v>
      </c>
      <c r="II13" s="21" t="s">
        <v>37</v>
      </c>
    </row>
    <row r="14" spans="1:243" s="20" customFormat="1" ht="53.25" customHeight="1">
      <c r="A14" s="29">
        <v>2</v>
      </c>
      <c r="B14" s="30" t="s">
        <v>56</v>
      </c>
      <c r="C14" s="19" t="s">
        <v>34</v>
      </c>
      <c r="D14" s="31">
        <v>14230</v>
      </c>
      <c r="E14" s="32" t="s">
        <v>54</v>
      </c>
      <c r="F14" s="31">
        <v>0</v>
      </c>
      <c r="G14" s="33"/>
      <c r="H14" s="34"/>
      <c r="I14" s="35" t="s">
        <v>38</v>
      </c>
      <c r="J14" s="32">
        <f>IF(I14="Less(-)",-1,1)</f>
        <v>1</v>
      </c>
      <c r="K14" s="33" t="s">
        <v>44</v>
      </c>
      <c r="L14" s="33" t="s">
        <v>7</v>
      </c>
      <c r="M14" s="36"/>
      <c r="N14" s="37"/>
      <c r="O14" s="37"/>
      <c r="P14" s="45"/>
      <c r="Q14" s="37"/>
      <c r="R14" s="37"/>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total_amount_ba($B$2,$D$2,D14,F14,J14,K14,M14)</f>
        <v>0</v>
      </c>
      <c r="BB14" s="40">
        <f>BA14+SUM(N14:AZ14)</f>
        <v>0</v>
      </c>
      <c r="BC14" s="41" t="str">
        <f>SpellNumber(L14,BB14)</f>
        <v>INR Zero Only</v>
      </c>
      <c r="IE14" s="21">
        <v>1.01</v>
      </c>
      <c r="IF14" s="21" t="s">
        <v>39</v>
      </c>
      <c r="IG14" s="21" t="s">
        <v>35</v>
      </c>
      <c r="IH14" s="21">
        <v>123.223</v>
      </c>
      <c r="II14" s="21" t="s">
        <v>37</v>
      </c>
    </row>
    <row r="15" spans="1:243" s="20" customFormat="1" ht="54" customHeight="1">
      <c r="A15" s="29">
        <v>3</v>
      </c>
      <c r="B15" s="30" t="s">
        <v>57</v>
      </c>
      <c r="C15" s="19" t="s">
        <v>36</v>
      </c>
      <c r="D15" s="31">
        <v>4350</v>
      </c>
      <c r="E15" s="32" t="s">
        <v>54</v>
      </c>
      <c r="F15" s="31">
        <v>0</v>
      </c>
      <c r="G15" s="33"/>
      <c r="H15" s="34"/>
      <c r="I15" s="35" t="s">
        <v>38</v>
      </c>
      <c r="J15" s="32">
        <f>IF(I15="Less(-)",-1,1)</f>
        <v>1</v>
      </c>
      <c r="K15" s="33" t="s">
        <v>44</v>
      </c>
      <c r="L15" s="33" t="s">
        <v>7</v>
      </c>
      <c r="M15" s="36"/>
      <c r="N15" s="37"/>
      <c r="O15" s="37"/>
      <c r="P15" s="45"/>
      <c r="Q15" s="37"/>
      <c r="R15" s="37"/>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total_amount_ba($B$2,$D$2,D15,F15,J15,K15,M15)</f>
        <v>0</v>
      </c>
      <c r="BB15" s="40">
        <f>BA15+SUM(N15:AZ15)</f>
        <v>0</v>
      </c>
      <c r="BC15" s="41" t="str">
        <f>SpellNumber(L15,BB15)</f>
        <v>INR Zero Only</v>
      </c>
      <c r="IE15" s="21">
        <v>1.01</v>
      </c>
      <c r="IF15" s="21" t="s">
        <v>39</v>
      </c>
      <c r="IG15" s="21" t="s">
        <v>35</v>
      </c>
      <c r="IH15" s="21">
        <v>123.223</v>
      </c>
      <c r="II15" s="21" t="s">
        <v>37</v>
      </c>
    </row>
    <row r="16" spans="1:243" s="20" customFormat="1" ht="24" customHeight="1">
      <c r="A16" s="22" t="s">
        <v>42</v>
      </c>
      <c r="B16" s="22"/>
      <c r="C16" s="60"/>
      <c r="D16" s="61"/>
      <c r="E16" s="61"/>
      <c r="F16" s="61"/>
      <c r="G16" s="61"/>
      <c r="H16" s="62"/>
      <c r="I16" s="62"/>
      <c r="J16" s="62"/>
      <c r="K16" s="62"/>
      <c r="L16" s="61"/>
      <c r="M16" s="4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3">
        <f>SUM(BA13:BA15)</f>
        <v>0</v>
      </c>
      <c r="BB16" s="43">
        <f>SUM(BB13:BB15)</f>
        <v>0</v>
      </c>
      <c r="BC16" s="44" t="str">
        <f>SpellNumber($E$2,BB16)</f>
        <v>INR Zero Only</v>
      </c>
      <c r="IE16" s="21">
        <v>4</v>
      </c>
      <c r="IF16" s="21" t="s">
        <v>40</v>
      </c>
      <c r="IG16" s="21" t="s">
        <v>41</v>
      </c>
      <c r="IH16" s="21">
        <v>10</v>
      </c>
      <c r="II16" s="21" t="s">
        <v>37</v>
      </c>
    </row>
    <row r="17" spans="1:243" s="23" customFormat="1" ht="39" customHeight="1" hidden="1">
      <c r="A17" s="46" t="s">
        <v>46</v>
      </c>
      <c r="B17" s="47"/>
      <c r="C17" s="48"/>
      <c r="D17" s="49"/>
      <c r="E17" s="50" t="s">
        <v>43</v>
      </c>
      <c r="F17" s="51"/>
      <c r="G17" s="52"/>
      <c r="H17" s="53"/>
      <c r="I17" s="53"/>
      <c r="J17" s="53"/>
      <c r="K17" s="54"/>
      <c r="L17" s="55"/>
      <c r="M17" s="56"/>
      <c r="O17" s="20"/>
      <c r="P17" s="20"/>
      <c r="Q17" s="20"/>
      <c r="R17" s="20"/>
      <c r="S17" s="20"/>
      <c r="BA17" s="57">
        <f>IF(ISBLANK(F17),0,IF(E17="Excess (+)",ROUND(BA16+(BA16*F17),2),IF(E17="Less (-)",ROUND(BA16+(BA16*F17*(-1)),2),0)))</f>
        <v>0</v>
      </c>
      <c r="BB17" s="58">
        <f>ROUND(BA17,0)</f>
        <v>0</v>
      </c>
      <c r="BC17" s="59" t="str">
        <f>SpellNumber(L17,BB17)</f>
        <v> Zero Only</v>
      </c>
      <c r="IE17" s="24"/>
      <c r="IF17" s="24"/>
      <c r="IG17" s="24"/>
      <c r="IH17" s="24"/>
      <c r="II17" s="24"/>
    </row>
    <row r="18" spans="1:243" s="23" customFormat="1" ht="32.25" customHeight="1">
      <c r="A18" s="22" t="s">
        <v>45</v>
      </c>
      <c r="B18" s="22"/>
      <c r="C18" s="67" t="str">
        <f>SpellNumber($E$2,BB16)</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9"/>
      <c r="IE18" s="24"/>
      <c r="IF18" s="24"/>
      <c r="IG18" s="24"/>
      <c r="IH18" s="24"/>
      <c r="II18" s="24"/>
    </row>
    <row r="19" spans="3:243" s="14" customFormat="1" ht="15">
      <c r="C19" s="25"/>
      <c r="D19" s="25"/>
      <c r="E19" s="25"/>
      <c r="F19" s="25"/>
      <c r="G19" s="25"/>
      <c r="H19" s="25"/>
      <c r="I19" s="25"/>
      <c r="J19" s="25"/>
      <c r="K19" s="25"/>
      <c r="L19" s="25"/>
      <c r="M19" s="25"/>
      <c r="O19" s="25"/>
      <c r="BA19" s="25"/>
      <c r="BC19" s="25"/>
      <c r="IE19" s="15"/>
      <c r="IF19" s="15"/>
      <c r="IG19" s="15"/>
      <c r="IH19" s="15"/>
      <c r="II19" s="15"/>
    </row>
  </sheetData>
  <sheetProtection password="EEC8"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allowBlank="1" showInputMessage="1" showErrorMessage="1" promptTitle="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2024-01-03T11:57:24Z</cp:lastPrinted>
  <dcterms:created xsi:type="dcterms:W3CDTF">2009-01-30T06:42:42Z</dcterms:created>
  <dcterms:modified xsi:type="dcterms:W3CDTF">2024-01-04T06:52:08Z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