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<sst xmlns="http://schemas.openxmlformats.org/spreadsheetml/2006/main" count="673" uniqueCount="191">
  <si>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</si>
  <si>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</si>
  <si>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</si>
  <si>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</si>
  <si>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</si>
  <si>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</si>
  <si>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</si>
  <si>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</si>
  <si>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</si>
  <si>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</si>
  <si>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</si>
  <si>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</si>
  <si>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</si>
  <si>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</si>
  <si>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</si>
  <si>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</si>
  <si>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</si>
  <si>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</si>
  <si>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</si>
  <si>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</si>
  <si>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</si>
  <si>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</si>
  <si>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</si>
  <si>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</si>
  <si>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</si>
  <si>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</si>
  <si>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</si>
  <si>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</si>
  <si>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</si>
  <si>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</si>
  <si>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</si>
  <si>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</si>
  <si>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</si>
  <si>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</si>
  <si>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</si>
  <si>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</si>
  <si>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</si>
  <si>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</si>
  <si>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</si>
  <si>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</si>
  <si>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</si>
  <si>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</si>
  <si>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</si>
  <si>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</si>
  <si>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</si>
  <si>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</si>
  <si>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</si>
  <si>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</si>
  <si>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</si>
  <si>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</si>
  <si>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</si>
  <si>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</si>
  <si>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</si>
  <si>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</si>
  <si>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</si>
  <si>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</si>
  <si>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</si>
  <si>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</si>
  <si>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</si>
  <si>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</si>
  <si>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</si>
  <si>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</si>
  <si>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</si>
  <si>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</si>
  <si>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</si>
  <si>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</si>
  <si>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</si>
  <si>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</si>
  <si>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</si>
  <si>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</si>
  <si>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Sqm</t>
  </si>
  <si>
    <t>Kg</t>
  </si>
  <si>
    <t>Contract No:  e-NIT no IIIM/Works/NIT-</t>
  </si>
  <si>
    <t>Cum</t>
  </si>
  <si>
    <t>Each</t>
  </si>
  <si>
    <t>BI01010001010000000000000515BI0100001127</t>
  </si>
  <si>
    <t>BI01010001010000000000000515BI0100001128</t>
  </si>
  <si>
    <t>110 mm diameter</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</si>
  <si>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</si>
  <si>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</si>
  <si>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</si>
  <si>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</si>
  <si>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</si>
  <si>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</si>
  <si>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110 mm bend</t>
  </si>
  <si>
    <t>12 mm cement plaster of mix :
1:6 (1 cement: 6 fine sand)</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</si>
  <si>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</si>
  <si>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</si>
  <si>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</si>
  <si>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</si>
  <si>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</si>
  <si>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</si>
  <si>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</si>
  <si>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</si>
  <si>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</si>
  <si>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</si>
  <si>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</si>
  <si>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</si>
  <si>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</si>
  <si>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</si>
  <si>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</si>
  <si>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</si>
  <si>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</si>
  <si>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</si>
  <si>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</si>
  <si>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</si>
  <si>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</si>
  <si>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</si>
  <si>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</si>
  <si>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</si>
  <si>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</si>
  <si>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</si>
  <si>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</si>
  <si>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</si>
  <si>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</si>
  <si>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</si>
  <si>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</si>
  <si>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</si>
  <si>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</si>
  <si>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</si>
  <si>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</si>
  <si>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</si>
  <si>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</si>
  <si>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Pre-laminated particle board with decorative lamination on both sides</t>
  </si>
  <si>
    <t>BI01010001010000000000000515BI0100001172</t>
  </si>
  <si>
    <t>BI01010001010000000000000515BI0100001173</t>
  </si>
  <si>
    <t>BI01010001010000000000000515BI0100001174</t>
  </si>
  <si>
    <t xml:space="preserve">Tender Inviting Authority: Director, CSIR-IIIM, Jammu </t>
  </si>
  <si>
    <t xml:space="preserve">Earth work in excavation by mechanical means (Hydraulic excavator)/ manual means in foundation trenches or drains (not exceeding 1.5 m in width or 10 sqm on plan), including dressing of sides and ramming of bottoms, for all lift, including getting out the excavated soil and disposal of surplus excavated soil as directed, within a lead of 50 m. All kinds of soil.
</t>
  </si>
  <si>
    <t>Filling available excavated earth (excluding rock) in trenches, plinth, sides of foundations etc. in layers not exceeding 20cm in depth, consolidating each deposited layer by ramming and watering, lead up to 50 and for all lift.</t>
  </si>
  <si>
    <t xml:space="preserve">Providing and laying in position cement concrete of specified grade excluding the cost of centering and shuttering - All work up to plinth level:
1:2:4 (1 cement : 2 coarse sand (zone-Ill) derived from natural sources : 4 graded stone aggregate 20 mm nominal size derived from natural sources)
</t>
  </si>
  <si>
    <t xml:space="preserve">1:5:10 (1 cement: 5 coarse sand (zone-Ill) derived from natural sources : 10 graded stone aggregate 40 mm
nominal size derived from natural sources)
</t>
  </si>
  <si>
    <t>Centering and shuttering including strutting, propping etc. and removal of form for
Foundations, footings, bases of columns, etc. for mass concrete</t>
  </si>
  <si>
    <t xml:space="preserve">Suspended floors, roofs, landings, balconies and access platform
</t>
  </si>
  <si>
    <t>Shelves (Cast in situ)</t>
  </si>
  <si>
    <t>Lintels, beams, plinth beams, girders, bressumers and cantilevers</t>
  </si>
  <si>
    <t>Columns, Pillars, Piers, Abutments, Posts and Struts</t>
  </si>
  <si>
    <t>Steel reinforcement for R.C.C. work including straightening, cutting, bending, placing in position and binding all complete above plinth level.
Thermo-Mechanically Treated bars of grade more. Fe-500D or</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</si>
  <si>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All works upto plinth level
Concrete of M25 grade with minimum cement content of 330 kg /cum
</t>
  </si>
  <si>
    <t>All works above plinth level upto floor V level
Concrete of M25 grade with minimum cement content of 330 kg /cum</t>
  </si>
  <si>
    <t xml:space="preserve"> cum</t>
  </si>
  <si>
    <t>sqm</t>
  </si>
  <si>
    <t>Brick work with common burnt clay F.P.S. (non modular) bricks of class designation 7.5 in foundation and plinth in:
Cement mortar 1:6 (1 cement : 6 coarse sand)</t>
  </si>
  <si>
    <t>Brick work with common burnt clay F.P.S. (non modular) bricks of class designation 7.5 in superstructure above plinth level up to floor V level in
all shapes and sizes in :
Cement mortar 1:6 (1 cement : 6 coarse sand)</t>
  </si>
  <si>
    <t xml:space="preserve">Half brick masonry with common burnt clay F.P.S. (non modular) bricks
of class designation 7.5 in superstructure above plinth level up to floor V level.
Cement mortar 1:4 (1 cement :4 coarse sand)
</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</si>
  <si>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
Granite stone slab of colour black, Cherry/Ruby red
Area of slab over 0.50 sqm</t>
  </si>
  <si>
    <t xml:space="preserve">Providing and fixing 1st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</si>
  <si>
    <t xml:space="preserve">Structural steel work riveted, bolted or welded in built up sections, trusses and framed work, including cutting, hoisting, fixing in position and applying a priming coat of approved steel primer all complete.
</t>
  </si>
  <si>
    <t>Providing and fixing aluminium extruded section body tubular type universal hydraulic door closer (having brand logo with ISi, IS : 3564, embossed on the body, door weight upto 36 kg to 80 kg and door width from 701 mm to 1000 mm), with double speed adjustment with necessary accessories and screws etc. complete.</t>
  </si>
  <si>
    <t xml:space="preserve">Providing and fixing aluminium tower bolts, ISi marked, anodised (anodic coating not less than grade AC 10 as per IS : 1868 ) transparent or dyed to required colour or shade, with necessary screws etc. complete :
300x10 mm
</t>
  </si>
  <si>
    <t>100x10 mm</t>
  </si>
  <si>
    <t xml:space="preserve"> Providing and fixing aluminium handles, ISi marked, anodised (anodic coating not less than grade AC 10 as per IS : 1868) transparent or dyed to required colour or shade, with necessary screws etc. complete :
150/125 mm</t>
  </si>
  <si>
    <t>100 mm</t>
  </si>
  <si>
    <t xml:space="preserve"> Providing and fixing aluminium hanging floor door stopper, ISi marked, anodised (anodic coating not less than grade AC 10 as per IS : 1868) transparent or dyed to required colour and shade, with necessary screws etc. complete.
Twin rubber stopper</t>
  </si>
  <si>
    <t>Providing and laying Polished Granite stone flooring, riser and treads of stairs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edge moulding, epoxy touch ups fixing, itching and polishing etc. all complete as specified and as directed by the Engineer-in-Charge :
Polished Granite stone slab colour of Black, Cherry/Ruby Red or equivalent</t>
  </si>
  <si>
    <t xml:space="preserve"> Providing and laying vitrified floor tiles in different sizes (thickness to be
specified by the manufacturer) with water absorption less than 0.08% and conforming to IS: 15622, of approved make, in all colours and shades, laid on 20 mm thick cement mortar 1:4 (1 cement: 4 coarse sand), jointing with grey cement slurry @ 3.3 kg/ sqm including grouting the joints with white cement and matching pigments etc., complete.
Size of Tile 600x600 mm</t>
  </si>
  <si>
    <t xml:space="preserve"> Providing and fixing on wall face unplasticised Rigid PVC rain water pipes conforming to IS : 13592 Type A, including jointing with seal ring conforming to IS : 5382, leaving 10 mm gap for thermal expansion, (i) Single socketed pipes.
75 mm diameter</t>
  </si>
  <si>
    <t>Providing and fixing on wall face unplasticised - PVC moulded fittings/ accessories for unplasticised Rigid PVC rain water pipes conforming to IS : 13592 Type A, including jointing with seal ring conforming to IS : 5382, leaving 10 mm gap for thermal expansion.
Single tee without door
75x75x75 mm</t>
  </si>
  <si>
    <t>110x110x110 mm</t>
  </si>
  <si>
    <t>Bend 87.5°
75 mm bend</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</si>
  <si>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12.5 mm thick square edge PVC Laminated Gypsum Tile of size 595x595 mm, made of Gypsum plasterboard, manufactured from natural gypsum as per IS 2095 part I and laminated with white 0.16 mm thick fire retardant PVC film on the face side and 12 micron metalized polyester on the back side with all edges sealed with the face side PVC film which goes around and wraps the edges and is bonded to the edges and the back side metalized polyester film so as to make the tile a completely sealed unit.</t>
  </si>
  <si>
    <t>6 mm cement plaster of mix :
1:3 (1 cement : 3 fine sand)</t>
  </si>
  <si>
    <t>Distempering with 1st quality acrylic distemper (ready mixed) having VOC content less than 50 gram/litre, of approved manufacturer and of required shade and colour all complete to achieve even shade and colour :
New work (two or more coats) over and including water thinnable priming coat with cement primer having VOC content less than 50 gram/litre</t>
  </si>
  <si>
    <t>Providing and applying white cement based putty of average thickness 1mm, of approved brand and manufacturer, over the plastered wall surface to prepare the surface even and smooth complete.</t>
  </si>
  <si>
    <t>Painting on G.S. sheet with synthetic enamel paint of approved brand and manufacture of required colour to give an even shade :
Old work (one or more coats)</t>
  </si>
  <si>
    <t>Finishing walls with Premium Acrylic Smooth exterior paint with Silicone additives of required shade
Old work (Two or more coats applied @ 1.43 ltr/ 10 sqm) over existing cement paint surface</t>
  </si>
  <si>
    <t>Demolishing cement concrete manually/ by mechanical means including disposal of material within 50 metres lead as per direction of Engineer - in - charge.
Nominal concrete 1:3:6 or richer mix (including equivalent design mix)</t>
  </si>
  <si>
    <t>Demolishing brick work manually/ by mechanical means including stacking of serviceable material and disposal of unserviceable material within 50 metres lead as per direction of Engineer-in-charge.
n cement mortar</t>
  </si>
  <si>
    <t>Dismantling doors, windows and clerestory windows (steel or wood) shutter including chowkhats, architrave, holdfasts etc. complete and stacking within 50 metres lead :
Of area beyond 3 sq. metres</t>
  </si>
  <si>
    <t>17.10 Providing and fixing Stainless Steel A ISI 304 (18/8) kitchen sink as per IS:13983 with C.I. brackets and stainless steel plug 40 mm, including   painting of fittings and brackets, cutting and making good the walls wherever required :
Kitchen sink with drain board
510x1040 mm bowl depth 200 mm</t>
  </si>
  <si>
    <t>Providing and fixing P.V.C. waste pipe for sink or wash basin including
P.V.C. waste fittings complete.
Semi rigid pipe
32 mm dia</t>
  </si>
  <si>
    <r>
      <t xml:space="preserve">Providing and fixing Chlorinated Polyvinyl Chloride (CPVC) pipes, having thermal stability for hot &amp; cold water supply and all CPVC plain &amp; brass threaded fittings, including fixing the pipe with clamps at 1.00 m spacing. This includes jointing of pipes &amp; fittings with one step CPVC solvent cement and testing of joints complete as per direction of Engineer in Charge. </t>
    </r>
    <r>
      <rPr>
        <b/>
        <sz val="11"/>
        <color indexed="8"/>
        <rFont val="Times New Roman"/>
        <family val="1"/>
      </rPr>
      <t>Internal work - Exposed on wall</t>
    </r>
    <r>
      <rPr>
        <sz val="11"/>
        <color indexed="8"/>
        <rFont val="Times New Roman"/>
        <family val="1"/>
      </rPr>
      <t xml:space="preserve">
15 mm nominal dia Pipes</t>
    </r>
  </si>
  <si>
    <t>20 mm nominal dia Pipes</t>
  </si>
  <si>
    <t>25 mm nominal dia Pipes</t>
  </si>
  <si>
    <r>
      <t xml:space="preserve">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t>
    </r>
    <r>
      <rPr>
        <b/>
        <sz val="11"/>
        <color indexed="8"/>
        <rFont val="Times New Roman"/>
        <family val="1"/>
      </rPr>
      <t>External wor</t>
    </r>
    <r>
      <rPr>
        <sz val="11"/>
        <color indexed="8"/>
        <rFont val="Times New Roman"/>
        <family val="1"/>
      </rPr>
      <t>k
20 mm nominal dia Pipes</t>
    </r>
  </si>
  <si>
    <t>32 mm nominal dia Pipes</t>
  </si>
  <si>
    <t>Providing and fixing ball valve (brass) of approved quality, High or low pressure, with plastic floats complete :
15 mm nominal bore</t>
  </si>
  <si>
    <t>20 mm nominal bore</t>
  </si>
  <si>
    <t>Providing and fixing uplasticised PVC connection pipe with brass unions :
45 cm length
15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</si>
  <si>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</si>
  <si>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 xml:space="preserve">Providing and fixing C.P. brass long body bib cock of approved quality
conforming to IS standards and weighing not less than 690 gms.
15 mm nominal bore
</t>
  </si>
  <si>
    <t>Providing and fixing C.P. brass angle valve for basin mixer and geyser points of approved quality conforming to IS:8931
15 mm nominal bore</t>
  </si>
  <si>
    <t>Providing and fixing PTMT grating of approved quality and colour. Circular type
100 mm nominal dia</t>
  </si>
  <si>
    <t>Providing and fixing square-mouth S.W. gully trap class SP-1 complete with C.I. grating brick masonry chamber with water tight C.I. cover with frame of 300 x 300 mm size (inside) the weight of cover to be not less than 4.50 kg and frame to be not less than 2.70 kg as per standard design:
180x150 mm size P typeWith common burnt clay F.P.S. (non modular) bricks of class designation 7.5</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</si>
  <si>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panelling, C.P. brass / stainless steel screws, all complete as per architectural drawings and the directions of Engineer-in-charge. (Glazing, paneling and dash fasteners to be paid for separately) :
For fixed portion
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</si>
  <si>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
Anodised aluminium (anodised transparent or dyed to required shade according to IS: 1868, Minimum anodic coating of grade AC 15)</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</si>
  <si>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 mm thickness (weight not less than 12.50 kg/sqm)</t>
  </si>
  <si>
    <t>Providing and fixing Brass 100 mm mortice latch and lock with 6 levers without pair of handles (best make of approved quality) for aluminium doors including necessary cutting and making good etc. complete.</t>
  </si>
  <si>
    <t>Meter</t>
  </si>
  <si>
    <t>Litre</t>
  </si>
  <si>
    <t xml:space="preserve">Name of Work:  Upgradtion/Renovation of  Laboratory in backside Portion of Kissan Training Center at Chatha Farm, CSIR- IIIM Jammu ( Civil).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</si>
</sst>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name val="Times New Roman"/>
      <family val="1"/>
    </font>
    <font>
      <sz val="11"/>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1"/>
      <color theme="1"/>
      <name val="Times New Roman"/>
      <family val="1"/>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7"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72" fontId="15" fillId="0" borderId="13" xfId="57" applyNumberFormat="1" applyFont="1" applyFill="1" applyBorder="1" applyAlignment="1" applyProtection="1">
      <alignment horizontal="right" vertical="top"/>
      <protection locked="0"/>
    </xf>
    <xf numFmtId="172" fontId="15" fillId="0" borderId="11" xfId="57" applyNumberFormat="1" applyFont="1" applyFill="1" applyBorder="1" applyAlignment="1" applyProtection="1">
      <alignment horizontal="center" vertical="top" wrapText="1"/>
      <protection/>
    </xf>
    <xf numFmtId="172" fontId="15" fillId="0" borderId="11" xfId="57" applyNumberFormat="1" applyFont="1" applyFill="1" applyBorder="1" applyAlignment="1">
      <alignment horizontal="center" vertical="top" wrapText="1"/>
      <protection/>
    </xf>
    <xf numFmtId="172"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72"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9"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70" fillId="33" borderId="18" xfId="58" applyNumberFormat="1" applyFont="1" applyFill="1" applyBorder="1" applyAlignment="1" applyProtection="1">
      <alignment vertical="center" wrapText="1"/>
      <protection locked="0"/>
    </xf>
    <xf numFmtId="10" fontId="71" fillId="33" borderId="18" xfId="63" applyNumberFormat="1" applyFont="1" applyFill="1" applyBorder="1" applyAlignment="1">
      <alignment horizontal="center" vertical="center"/>
    </xf>
    <xf numFmtId="0" fontId="69"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72" fontId="72"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72" fontId="11" fillId="0" borderId="13" xfId="57" applyNumberFormat="1" applyFont="1" applyFill="1" applyBorder="1" applyAlignment="1">
      <alignment vertical="top"/>
      <protection/>
    </xf>
    <xf numFmtId="2" fontId="15" fillId="0" borderId="13" xfId="58" applyNumberFormat="1" applyFont="1" applyFill="1" applyBorder="1" applyAlignment="1">
      <alignment horizontal="right" vertical="top"/>
      <protection/>
    </xf>
    <xf numFmtId="2" fontId="15" fillId="0" borderId="13" xfId="58" applyNumberFormat="1" applyFont="1" applyFill="1" applyBorder="1" applyAlignment="1">
      <alignment horizontal="right"/>
      <protection/>
    </xf>
    <xf numFmtId="173" fontId="17" fillId="0" borderId="13" xfId="58" applyNumberFormat="1" applyFont="1" applyFill="1" applyBorder="1" applyAlignment="1">
      <alignment horizontal="center" vertical="top"/>
      <protection/>
    </xf>
    <xf numFmtId="0" fontId="73" fillId="0" borderId="22" xfId="0" applyFont="1" applyFill="1" applyBorder="1" applyAlignment="1">
      <alignment horizontal="justify" vertical="justify" wrapText="1"/>
    </xf>
    <xf numFmtId="0" fontId="73" fillId="0" borderId="22" xfId="0" applyFont="1" applyFill="1" applyBorder="1" applyAlignment="1">
      <alignment horizontal="justify" vertical="top" wrapText="1"/>
    </xf>
    <xf numFmtId="0" fontId="73" fillId="0" borderId="23" xfId="0" applyFont="1" applyFill="1" applyBorder="1" applyAlignment="1">
      <alignment horizontal="left" vertical="top" wrapText="1"/>
    </xf>
    <xf numFmtId="173" fontId="17" fillId="0" borderId="21" xfId="58" applyNumberFormat="1" applyFont="1" applyFill="1" applyBorder="1" applyAlignment="1">
      <alignment horizontal="center" vertical="top"/>
      <protection/>
    </xf>
    <xf numFmtId="0" fontId="73" fillId="0" borderId="21" xfId="0" applyFont="1" applyFill="1" applyBorder="1" applyAlignment="1">
      <alignment horizontal="left" vertical="top" wrapText="1"/>
    </xf>
    <xf numFmtId="0" fontId="73" fillId="0" borderId="22" xfId="0" applyFont="1" applyFill="1" applyBorder="1" applyAlignment="1">
      <alignment horizontal="left" vertical="top" wrapText="1"/>
    </xf>
    <xf numFmtId="0" fontId="73" fillId="0" borderId="13" xfId="0" applyFont="1" applyFill="1" applyBorder="1" applyAlignment="1">
      <alignment horizontal="left" vertical="top" wrapText="1"/>
    </xf>
    <xf numFmtId="0" fontId="73" fillId="0" borderId="23" xfId="0" applyFont="1" applyFill="1" applyBorder="1" applyAlignment="1">
      <alignment horizontal="justify" vertical="top" wrapText="1"/>
    </xf>
    <xf numFmtId="2" fontId="17" fillId="0" borderId="13" xfId="58" applyNumberFormat="1" applyFont="1" applyFill="1" applyBorder="1" applyAlignment="1">
      <alignment horizontal="center"/>
      <protection/>
    </xf>
    <xf numFmtId="0" fontId="17" fillId="0" borderId="13" xfId="57" applyNumberFormat="1" applyFont="1" applyFill="1" applyBorder="1" applyAlignment="1">
      <alignment horizontal="center"/>
      <protection/>
    </xf>
    <xf numFmtId="2" fontId="17" fillId="0" borderId="21" xfId="58" applyNumberFormat="1" applyFont="1" applyFill="1" applyBorder="1" applyAlignment="1">
      <alignment horizontal="center"/>
      <protection/>
    </xf>
    <xf numFmtId="0" fontId="17" fillId="0" borderId="21" xfId="57" applyNumberFormat="1" applyFont="1" applyFill="1" applyBorder="1" applyAlignment="1">
      <alignment horizontal="center"/>
      <protection/>
    </xf>
    <xf numFmtId="0" fontId="73" fillId="0" borderId="13" xfId="0" applyFont="1" applyFill="1" applyBorder="1" applyAlignment="1">
      <alignment horizontal="justify" vertical="top" wrapText="1"/>
    </xf>
    <xf numFmtId="173" fontId="17" fillId="0" borderId="13" xfId="57" applyNumberFormat="1" applyFont="1" applyFill="1" applyBorder="1" applyAlignment="1">
      <alignment horizontal="center" vertical="top"/>
      <protection/>
    </xf>
    <xf numFmtId="0" fontId="17" fillId="0" borderId="13" xfId="57" applyNumberFormat="1" applyFont="1" applyFill="1" applyBorder="1" applyAlignment="1">
      <alignment horizontal="justify" vertical="top" wrapText="1"/>
      <protection/>
    </xf>
    <xf numFmtId="0" fontId="73" fillId="0" borderId="23" xfId="0" applyFont="1" applyFill="1" applyBorder="1" applyAlignment="1">
      <alignment horizontal="justify" vertical="justify" wrapText="1"/>
    </xf>
    <xf numFmtId="0" fontId="73" fillId="0" borderId="13" xfId="0" applyFont="1" applyFill="1" applyBorder="1" applyAlignment="1">
      <alignment horizontal="justify" vertical="justify" wrapText="1"/>
    </xf>
    <xf numFmtId="0" fontId="73" fillId="0" borderId="0" xfId="0" applyFont="1" applyFill="1" applyBorder="1" applyAlignment="1">
      <alignment horizontal="justify" vertical="top" wrapText="1"/>
    </xf>
    <xf numFmtId="0" fontId="17" fillId="0" borderId="13" xfId="58" applyNumberFormat="1" applyFont="1" applyFill="1" applyBorder="1" applyAlignment="1">
      <alignment horizontal="center" vertical="top"/>
      <protection/>
    </xf>
    <xf numFmtId="0" fontId="73" fillId="0" borderId="16" xfId="0"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2" fillId="0" borderId="24"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6" fillId="0" borderId="24"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2" fillId="0" borderId="24"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0"/>
  <sheetViews>
    <sheetView showGridLines="0" zoomScale="85" zoomScaleNormal="85" zoomScalePageLayoutView="0" workbookViewId="0" topLeftCell="A58">
      <selection activeCell="M13" sqref="M13"/>
    </sheetView>
  </sheetViews>
  <sheetFormatPr defaultColWidth="9.140625" defaultRowHeight="15"/>
  <cols>
    <col min="1" max="1" width="12.28125" style="25" customWidth="1"/>
    <col min="2" max="2" width="85.28125" style="25" customWidth="1"/>
    <col min="3" max="3" width="0.85546875" style="25" customWidth="1"/>
    <col min="4" max="4" width="11.57421875" style="25" customWidth="1"/>
    <col min="5" max="5" width="9.57421875" style="25" customWidth="1"/>
    <col min="6" max="6" width="36.851562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34.8515625" style="25" hidden="1" customWidth="1"/>
    <col min="13" max="13" width="18.710937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9.57421875" style="25" hidden="1" customWidth="1"/>
    <col min="53" max="53" width="29.7109375" style="25" hidden="1" customWidth="1"/>
    <col min="54" max="54" width="16.7109375" style="25" customWidth="1"/>
    <col min="55" max="55" width="25.140625" style="25" customWidth="1"/>
    <col min="56" max="238" width="9.140625" style="25" customWidth="1"/>
    <col min="239" max="243" width="9.140625" style="27" customWidth="1"/>
    <col min="244" max="16384" width="9.140625" style="25" customWidth="1"/>
  </cols>
  <sheetData>
    <row r="1" spans="1:243" s="1" customFormat="1" ht="25.5" customHeight="1">
      <c r="A1" s="93" t="str">
        <f>B2&amp;" BoQ"</f>
        <v>Item Rate BoQ</v>
      </c>
      <c r="B1" s="93"/>
      <c r="C1" s="93"/>
      <c r="D1" s="93"/>
      <c r="E1" s="93"/>
      <c r="F1" s="93"/>
      <c r="G1" s="93"/>
      <c r="H1" s="93"/>
      <c r="I1" s="93"/>
      <c r="J1" s="93"/>
      <c r="K1" s="93"/>
      <c r="L1" s="93"/>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4" t="s">
        <v>127</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7"/>
      <c r="IF4" s="7"/>
      <c r="IG4" s="7"/>
      <c r="IH4" s="7"/>
      <c r="II4" s="7"/>
    </row>
    <row r="5" spans="1:243" s="6" customFormat="1" ht="21.75" customHeight="1">
      <c r="A5" s="94" t="s">
        <v>190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7"/>
      <c r="IF5" s="7"/>
      <c r="IG5" s="7"/>
      <c r="IH5" s="7"/>
      <c r="II5" s="7"/>
    </row>
    <row r="6" spans="1:243" s="6" customFormat="1" ht="26.25" customHeight="1">
      <c r="A6" s="94" t="s">
        <v>72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7"/>
      <c r="IF6" s="7"/>
      <c r="IG6" s="7"/>
      <c r="IH6" s="7"/>
      <c r="II6" s="7"/>
    </row>
    <row r="7" spans="1:243" s="6" customFormat="1" ht="29.25" customHeight="1" hidden="1">
      <c r="A7" s="95" t="s">
        <v>10</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7"/>
      <c r="IF7" s="7"/>
      <c r="IG7" s="7"/>
      <c r="IH7" s="7"/>
      <c r="II7" s="7"/>
    </row>
    <row r="8" spans="1:243" s="9" customFormat="1" ht="61.5" customHeight="1">
      <c r="A8" s="8" t="s">
        <v>65</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10"/>
      <c r="IF8" s="10"/>
      <c r="IG8" s="10"/>
      <c r="IH8" s="10"/>
      <c r="II8" s="10"/>
    </row>
    <row r="9" spans="1:243" s="11" customFormat="1" ht="61.5" customHeight="1">
      <c r="A9" s="87" t="s">
        <v>11</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68</v>
      </c>
      <c r="G11" s="13"/>
      <c r="H11" s="13"/>
      <c r="I11" s="13" t="s">
        <v>21</v>
      </c>
      <c r="J11" s="13" t="s">
        <v>22</v>
      </c>
      <c r="K11" s="13" t="s">
        <v>23</v>
      </c>
      <c r="L11" s="13" t="s">
        <v>24</v>
      </c>
      <c r="M11" s="16" t="s">
        <v>67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66</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20" customFormat="1" ht="66.75" customHeight="1">
      <c r="A13" s="66">
        <v>1</v>
      </c>
      <c r="B13" s="67" t="s">
        <v>128</v>
      </c>
      <c r="C13" s="19" t="s">
        <v>69</v>
      </c>
      <c r="D13" s="75">
        <v>111.15</v>
      </c>
      <c r="E13" s="76" t="s">
        <v>140</v>
      </c>
      <c r="F13" s="29">
        <v>0</v>
      </c>
      <c r="G13" s="31"/>
      <c r="H13" s="32"/>
      <c r="I13" s="33" t="s">
        <v>39</v>
      </c>
      <c r="J13" s="30">
        <f>IF(I13="Less(-)",-1,1)</f>
        <v>1</v>
      </c>
      <c r="K13" s="31" t="s">
        <v>62</v>
      </c>
      <c r="L13" s="31" t="s">
        <v>7</v>
      </c>
      <c r="M13" s="34"/>
      <c r="N13" s="35"/>
      <c r="O13" s="35"/>
      <c r="P13" s="45"/>
      <c r="Q13" s="35"/>
      <c r="R13" s="35"/>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f aca="true" t="shared" si="0" ref="BA13:BA28">total_amount_ba($B$2,$D$2,D13,F13,J13,K13,M13)</f>
        <v>0</v>
      </c>
      <c r="BB13" s="40">
        <f aca="true" t="shared" si="1" ref="BB13:BB18">BA13+SUM(N13:AZ13)</f>
        <v>0</v>
      </c>
      <c r="BC13" s="41" t="str">
        <f>SpellNumber(L13,BB13)</f>
        <v>INR Zero Only</v>
      </c>
      <c r="IE13" s="21">
        <v>1.01</v>
      </c>
      <c r="IF13" s="21" t="s">
        <v>40</v>
      </c>
      <c r="IG13" s="21" t="s">
        <v>36</v>
      </c>
      <c r="IH13" s="21">
        <v>123.223</v>
      </c>
      <c r="II13" s="21" t="s">
        <v>38</v>
      </c>
    </row>
    <row r="14" spans="1:243" s="20" customFormat="1" ht="47.25" customHeight="1">
      <c r="A14" s="66">
        <v>2</v>
      </c>
      <c r="B14" s="68" t="s">
        <v>129</v>
      </c>
      <c r="C14" s="19" t="s">
        <v>34</v>
      </c>
      <c r="D14" s="75">
        <v>44.46</v>
      </c>
      <c r="E14" s="76" t="s">
        <v>73</v>
      </c>
      <c r="F14" s="29">
        <v>0</v>
      </c>
      <c r="G14" s="31"/>
      <c r="H14" s="32"/>
      <c r="I14" s="33" t="s">
        <v>39</v>
      </c>
      <c r="J14" s="30">
        <f aca="true" t="shared" si="2" ref="J14:J20">IF(I14="Less(-)",-1,1)</f>
        <v>1</v>
      </c>
      <c r="K14" s="31" t="s">
        <v>62</v>
      </c>
      <c r="L14" s="31" t="s">
        <v>7</v>
      </c>
      <c r="M14" s="34"/>
      <c r="N14" s="35"/>
      <c r="O14" s="35"/>
      <c r="P14" s="45"/>
      <c r="Q14" s="35"/>
      <c r="R14" s="35"/>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f t="shared" si="0"/>
        <v>0</v>
      </c>
      <c r="BB14" s="40">
        <f t="shared" si="1"/>
        <v>0</v>
      </c>
      <c r="BC14" s="41" t="str">
        <f aca="true" t="shared" si="3" ref="BC14:BC28">SpellNumber(L14,BB14)</f>
        <v>INR Zero Only</v>
      </c>
      <c r="IE14" s="21">
        <v>1.01</v>
      </c>
      <c r="IF14" s="21" t="s">
        <v>40</v>
      </c>
      <c r="IG14" s="21" t="s">
        <v>36</v>
      </c>
      <c r="IH14" s="21">
        <v>123.223</v>
      </c>
      <c r="II14" s="21" t="s">
        <v>38</v>
      </c>
    </row>
    <row r="15" spans="1:243" s="20" customFormat="1" ht="31.5" customHeight="1">
      <c r="A15" s="66">
        <v>3.1</v>
      </c>
      <c r="B15" s="69" t="s">
        <v>130</v>
      </c>
      <c r="C15" s="19" t="s">
        <v>37</v>
      </c>
      <c r="D15" s="75">
        <v>6.35</v>
      </c>
      <c r="E15" s="76" t="s">
        <v>73</v>
      </c>
      <c r="F15" s="29">
        <v>0</v>
      </c>
      <c r="G15" s="31"/>
      <c r="H15" s="32"/>
      <c r="I15" s="33" t="s">
        <v>39</v>
      </c>
      <c r="J15" s="30">
        <f>IF(I15="Less(-)",-1,1)</f>
        <v>1</v>
      </c>
      <c r="K15" s="31" t="s">
        <v>62</v>
      </c>
      <c r="L15" s="31" t="s">
        <v>7</v>
      </c>
      <c r="M15" s="34"/>
      <c r="N15" s="35"/>
      <c r="O15" s="35"/>
      <c r="P15" s="45"/>
      <c r="Q15" s="35"/>
      <c r="R15" s="35"/>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f t="shared" si="0"/>
        <v>0</v>
      </c>
      <c r="BB15" s="40">
        <f t="shared" si="1"/>
        <v>0</v>
      </c>
      <c r="BC15" s="41" t="str">
        <f t="shared" si="3"/>
        <v>INR Zero Only</v>
      </c>
      <c r="IE15" s="21">
        <v>1.01</v>
      </c>
      <c r="IF15" s="21" t="s">
        <v>40</v>
      </c>
      <c r="IG15" s="21" t="s">
        <v>36</v>
      </c>
      <c r="IH15" s="21">
        <v>123.223</v>
      </c>
      <c r="II15" s="21" t="s">
        <v>38</v>
      </c>
    </row>
    <row r="16" spans="1:243" s="20" customFormat="1" ht="30" customHeight="1">
      <c r="A16" s="70">
        <v>3.2</v>
      </c>
      <c r="B16" s="71" t="s">
        <v>131</v>
      </c>
      <c r="C16" s="19" t="s">
        <v>41</v>
      </c>
      <c r="D16" s="77">
        <v>23.17</v>
      </c>
      <c r="E16" s="78" t="s">
        <v>73</v>
      </c>
      <c r="F16" s="29">
        <v>0</v>
      </c>
      <c r="G16" s="31"/>
      <c r="H16" s="32"/>
      <c r="I16" s="33" t="s">
        <v>39</v>
      </c>
      <c r="J16" s="30">
        <f>IF(I16="Less(-)",-1,1)</f>
        <v>1</v>
      </c>
      <c r="K16" s="31" t="s">
        <v>62</v>
      </c>
      <c r="L16" s="31" t="s">
        <v>7</v>
      </c>
      <c r="M16" s="34"/>
      <c r="N16" s="35"/>
      <c r="O16" s="35"/>
      <c r="P16" s="45"/>
      <c r="Q16" s="35"/>
      <c r="R16" s="35"/>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f t="shared" si="0"/>
        <v>0</v>
      </c>
      <c r="BB16" s="40">
        <f t="shared" si="1"/>
        <v>0</v>
      </c>
      <c r="BC16" s="41" t="str">
        <f t="shared" si="3"/>
        <v>INR Zero Only</v>
      </c>
      <c r="IE16" s="21">
        <v>1.01</v>
      </c>
      <c r="IF16" s="21" t="s">
        <v>40</v>
      </c>
      <c r="IG16" s="21" t="s">
        <v>36</v>
      </c>
      <c r="IH16" s="21">
        <v>123.223</v>
      </c>
      <c r="II16" s="21" t="s">
        <v>38</v>
      </c>
    </row>
    <row r="17" spans="1:243" s="20" customFormat="1" ht="39" customHeight="1">
      <c r="A17" s="66">
        <v>4.1</v>
      </c>
      <c r="B17" s="72" t="s">
        <v>132</v>
      </c>
      <c r="C17" s="19" t="s">
        <v>44</v>
      </c>
      <c r="D17" s="75">
        <v>77.76</v>
      </c>
      <c r="E17" s="76" t="s">
        <v>70</v>
      </c>
      <c r="F17" s="29">
        <v>0</v>
      </c>
      <c r="G17" s="31"/>
      <c r="H17" s="31"/>
      <c r="I17" s="33" t="s">
        <v>39</v>
      </c>
      <c r="J17" s="30">
        <f t="shared" si="2"/>
        <v>1</v>
      </c>
      <c r="K17" s="31" t="s">
        <v>62</v>
      </c>
      <c r="L17" s="31" t="s">
        <v>7</v>
      </c>
      <c r="M17" s="34"/>
      <c r="N17" s="35"/>
      <c r="O17" s="35"/>
      <c r="P17" s="45"/>
      <c r="Q17" s="35"/>
      <c r="R17" s="35"/>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f t="shared" si="0"/>
        <v>0</v>
      </c>
      <c r="BB17" s="40">
        <f t="shared" si="1"/>
        <v>0</v>
      </c>
      <c r="BC17" s="41" t="str">
        <f t="shared" si="3"/>
        <v>INR Zero Only</v>
      </c>
      <c r="IE17" s="21">
        <v>1.01</v>
      </c>
      <c r="IF17" s="21" t="s">
        <v>40</v>
      </c>
      <c r="IG17" s="21" t="s">
        <v>36</v>
      </c>
      <c r="IH17" s="21">
        <v>123.223</v>
      </c>
      <c r="II17" s="21" t="s">
        <v>38</v>
      </c>
    </row>
    <row r="18" spans="1:243" s="20" customFormat="1" ht="19.5" customHeight="1">
      <c r="A18" s="66">
        <v>4.2</v>
      </c>
      <c r="B18" s="73" t="s">
        <v>133</v>
      </c>
      <c r="C18" s="19" t="s">
        <v>46</v>
      </c>
      <c r="D18" s="75">
        <v>293.62</v>
      </c>
      <c r="E18" s="76" t="s">
        <v>70</v>
      </c>
      <c r="F18" s="29">
        <v>0</v>
      </c>
      <c r="G18" s="31"/>
      <c r="H18" s="31"/>
      <c r="I18" s="33" t="s">
        <v>39</v>
      </c>
      <c r="J18" s="30">
        <f t="shared" si="2"/>
        <v>1</v>
      </c>
      <c r="K18" s="31" t="s">
        <v>62</v>
      </c>
      <c r="L18" s="31" t="s">
        <v>7</v>
      </c>
      <c r="M18" s="34"/>
      <c r="N18" s="35"/>
      <c r="O18" s="35"/>
      <c r="P18" s="45"/>
      <c r="Q18" s="35"/>
      <c r="R18" s="35"/>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f t="shared" si="0"/>
        <v>0</v>
      </c>
      <c r="BB18" s="40">
        <f t="shared" si="1"/>
        <v>0</v>
      </c>
      <c r="BC18" s="41" t="str">
        <f t="shared" si="3"/>
        <v>INR Zero Only</v>
      </c>
      <c r="IE18" s="21">
        <v>1.02</v>
      </c>
      <c r="IF18" s="21" t="s">
        <v>42</v>
      </c>
      <c r="IG18" s="21" t="s">
        <v>43</v>
      </c>
      <c r="IH18" s="21">
        <v>213</v>
      </c>
      <c r="II18" s="21" t="s">
        <v>38</v>
      </c>
    </row>
    <row r="19" spans="1:243" s="20" customFormat="1" ht="23.25" customHeight="1">
      <c r="A19" s="66">
        <v>4.3</v>
      </c>
      <c r="B19" s="73" t="s">
        <v>134</v>
      </c>
      <c r="C19" s="19" t="s">
        <v>49</v>
      </c>
      <c r="D19" s="75">
        <v>6.3</v>
      </c>
      <c r="E19" s="76" t="s">
        <v>70</v>
      </c>
      <c r="F19" s="29">
        <v>0</v>
      </c>
      <c r="G19" s="31"/>
      <c r="H19" s="31"/>
      <c r="I19" s="33" t="s">
        <v>39</v>
      </c>
      <c r="J19" s="30">
        <f t="shared" si="2"/>
        <v>1</v>
      </c>
      <c r="K19" s="31" t="s">
        <v>62</v>
      </c>
      <c r="L19" s="31" t="s">
        <v>7</v>
      </c>
      <c r="M19" s="34"/>
      <c r="N19" s="35"/>
      <c r="O19" s="35"/>
      <c r="P19" s="45"/>
      <c r="Q19" s="35"/>
      <c r="R19" s="35"/>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f t="shared" si="0"/>
        <v>0</v>
      </c>
      <c r="BB19" s="40">
        <f aca="true" t="shared" si="4" ref="BB19:BB28">BA19+SUM(N19:AZ19)</f>
        <v>0</v>
      </c>
      <c r="BC19" s="41" t="str">
        <f t="shared" si="3"/>
        <v>INR Zero Only</v>
      </c>
      <c r="IE19" s="21">
        <v>2</v>
      </c>
      <c r="IF19" s="21" t="s">
        <v>35</v>
      </c>
      <c r="IG19" s="21" t="s">
        <v>45</v>
      </c>
      <c r="IH19" s="21">
        <v>10</v>
      </c>
      <c r="II19" s="21" t="s">
        <v>38</v>
      </c>
    </row>
    <row r="20" spans="1:243" s="20" customFormat="1" ht="27" customHeight="1">
      <c r="A20" s="66">
        <v>4.4</v>
      </c>
      <c r="B20" s="72" t="s">
        <v>135</v>
      </c>
      <c r="C20" s="19" t="s">
        <v>50</v>
      </c>
      <c r="D20" s="75">
        <v>403.63</v>
      </c>
      <c r="E20" s="76" t="s">
        <v>70</v>
      </c>
      <c r="F20" s="29">
        <v>0</v>
      </c>
      <c r="G20" s="31"/>
      <c r="H20" s="31"/>
      <c r="I20" s="33" t="s">
        <v>39</v>
      </c>
      <c r="J20" s="30">
        <f t="shared" si="2"/>
        <v>1</v>
      </c>
      <c r="K20" s="31" t="s">
        <v>62</v>
      </c>
      <c r="L20" s="31" t="s">
        <v>7</v>
      </c>
      <c r="M20" s="34"/>
      <c r="N20" s="35"/>
      <c r="O20" s="35"/>
      <c r="P20" s="45"/>
      <c r="Q20" s="35"/>
      <c r="R20" s="35"/>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 t="shared" si="0"/>
        <v>0</v>
      </c>
      <c r="BB20" s="40">
        <f t="shared" si="4"/>
        <v>0</v>
      </c>
      <c r="BC20" s="41" t="str">
        <f t="shared" si="3"/>
        <v>INR Zero Only</v>
      </c>
      <c r="IE20" s="21">
        <v>3</v>
      </c>
      <c r="IF20" s="21" t="s">
        <v>47</v>
      </c>
      <c r="IG20" s="21" t="s">
        <v>48</v>
      </c>
      <c r="IH20" s="21">
        <v>10</v>
      </c>
      <c r="II20" s="21" t="s">
        <v>38</v>
      </c>
    </row>
    <row r="21" spans="1:243" s="20" customFormat="1" ht="22.5" customHeight="1">
      <c r="A21" s="66">
        <v>4.5</v>
      </c>
      <c r="B21" s="69" t="s">
        <v>136</v>
      </c>
      <c r="C21" s="19" t="s">
        <v>51</v>
      </c>
      <c r="D21" s="75">
        <v>133.92</v>
      </c>
      <c r="E21" s="76" t="s">
        <v>141</v>
      </c>
      <c r="F21" s="29">
        <v>0</v>
      </c>
      <c r="G21" s="31"/>
      <c r="H21" s="32"/>
      <c r="I21" s="33" t="s">
        <v>39</v>
      </c>
      <c r="J21" s="30">
        <f aca="true" t="shared" si="5" ref="J21:J28">IF(I21="Less(-)",-1,1)</f>
        <v>1</v>
      </c>
      <c r="K21" s="31" t="s">
        <v>62</v>
      </c>
      <c r="L21" s="31" t="s">
        <v>7</v>
      </c>
      <c r="M21" s="34"/>
      <c r="N21" s="35"/>
      <c r="O21" s="35"/>
      <c r="P21" s="45"/>
      <c r="Q21" s="35"/>
      <c r="R21" s="35"/>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f t="shared" si="0"/>
        <v>0</v>
      </c>
      <c r="BB21" s="40">
        <f t="shared" si="4"/>
        <v>0</v>
      </c>
      <c r="BC21" s="41" t="str">
        <f t="shared" si="3"/>
        <v>INR Zero Only</v>
      </c>
      <c r="IE21" s="21">
        <v>1.01</v>
      </c>
      <c r="IF21" s="21" t="s">
        <v>40</v>
      </c>
      <c r="IG21" s="21" t="s">
        <v>36</v>
      </c>
      <c r="IH21" s="21">
        <v>123.223</v>
      </c>
      <c r="II21" s="21" t="s">
        <v>38</v>
      </c>
    </row>
    <row r="22" spans="1:243" s="20" customFormat="1" ht="52.5" customHeight="1">
      <c r="A22" s="66">
        <v>5</v>
      </c>
      <c r="B22" s="73" t="s">
        <v>137</v>
      </c>
      <c r="C22" s="19" t="s">
        <v>52</v>
      </c>
      <c r="D22" s="75">
        <v>14500</v>
      </c>
      <c r="E22" s="76" t="s">
        <v>71</v>
      </c>
      <c r="F22" s="29">
        <v>0</v>
      </c>
      <c r="G22" s="31"/>
      <c r="H22" s="31"/>
      <c r="I22" s="33" t="s">
        <v>39</v>
      </c>
      <c r="J22" s="30">
        <f t="shared" si="5"/>
        <v>1</v>
      </c>
      <c r="K22" s="31" t="s">
        <v>62</v>
      </c>
      <c r="L22" s="31" t="s">
        <v>7</v>
      </c>
      <c r="M22" s="34"/>
      <c r="N22" s="35"/>
      <c r="O22" s="35"/>
      <c r="P22" s="45"/>
      <c r="Q22" s="35"/>
      <c r="R22" s="35"/>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f t="shared" si="0"/>
        <v>0</v>
      </c>
      <c r="BB22" s="40">
        <f>BA22+SUM(N22:AZ22)</f>
        <v>0</v>
      </c>
      <c r="BC22" s="41" t="str">
        <f t="shared" si="3"/>
        <v>INR Zero Only</v>
      </c>
      <c r="IE22" s="21">
        <v>2</v>
      </c>
      <c r="IF22" s="21" t="s">
        <v>35</v>
      </c>
      <c r="IG22" s="21" t="s">
        <v>45</v>
      </c>
      <c r="IH22" s="21">
        <v>10</v>
      </c>
      <c r="II22" s="21" t="s">
        <v>38</v>
      </c>
    </row>
    <row r="23" spans="1:243" s="20" customFormat="1" ht="128.25" customHeight="1">
      <c r="A23" s="66">
        <v>6.1</v>
      </c>
      <c r="B23" s="67" t="s">
        <v>138</v>
      </c>
      <c r="C23" s="19" t="s">
        <v>53</v>
      </c>
      <c r="D23" s="75">
        <v>20.25</v>
      </c>
      <c r="E23" s="76" t="s">
        <v>73</v>
      </c>
      <c r="F23" s="29">
        <v>0</v>
      </c>
      <c r="G23" s="31"/>
      <c r="H23" s="32"/>
      <c r="I23" s="33" t="s">
        <v>39</v>
      </c>
      <c r="J23" s="30">
        <f t="shared" si="5"/>
        <v>1</v>
      </c>
      <c r="K23" s="31" t="s">
        <v>62</v>
      </c>
      <c r="L23" s="31" t="s">
        <v>7</v>
      </c>
      <c r="M23" s="34"/>
      <c r="N23" s="35"/>
      <c r="O23" s="35"/>
      <c r="P23" s="45"/>
      <c r="Q23" s="35"/>
      <c r="R23" s="35"/>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4">
        <f t="shared" si="0"/>
        <v>0</v>
      </c>
      <c r="BB23" s="65">
        <f t="shared" si="4"/>
        <v>0</v>
      </c>
      <c r="BC23" s="41" t="str">
        <f t="shared" si="3"/>
        <v>INR Zero Only</v>
      </c>
      <c r="IE23" s="21">
        <v>1.01</v>
      </c>
      <c r="IF23" s="21" t="s">
        <v>40</v>
      </c>
      <c r="IG23" s="21" t="s">
        <v>36</v>
      </c>
      <c r="IH23" s="21">
        <v>123.223</v>
      </c>
      <c r="II23" s="21" t="s">
        <v>38</v>
      </c>
    </row>
    <row r="24" spans="1:243" s="20" customFormat="1" ht="36" customHeight="1">
      <c r="A24" s="66">
        <v>6.2</v>
      </c>
      <c r="B24" s="74" t="s">
        <v>139</v>
      </c>
      <c r="C24" s="19" t="s">
        <v>54</v>
      </c>
      <c r="D24" s="75">
        <v>107.96</v>
      </c>
      <c r="E24" s="76" t="s">
        <v>73</v>
      </c>
      <c r="F24" s="29">
        <v>0</v>
      </c>
      <c r="G24" s="31"/>
      <c r="H24" s="31"/>
      <c r="I24" s="33" t="s">
        <v>39</v>
      </c>
      <c r="J24" s="30">
        <f t="shared" si="5"/>
        <v>1</v>
      </c>
      <c r="K24" s="31" t="s">
        <v>62</v>
      </c>
      <c r="L24" s="31" t="s">
        <v>7</v>
      </c>
      <c r="M24" s="34"/>
      <c r="N24" s="35"/>
      <c r="O24" s="35"/>
      <c r="P24" s="45"/>
      <c r="Q24" s="35"/>
      <c r="R24" s="35"/>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4">
        <f t="shared" si="0"/>
        <v>0</v>
      </c>
      <c r="BB24" s="65">
        <f>BA24+SUM(N24:AZ24)</f>
        <v>0</v>
      </c>
      <c r="BC24" s="41" t="str">
        <f t="shared" si="3"/>
        <v>INR Zero Only</v>
      </c>
      <c r="IE24" s="21">
        <v>2</v>
      </c>
      <c r="IF24" s="21" t="s">
        <v>35</v>
      </c>
      <c r="IG24" s="21" t="s">
        <v>45</v>
      </c>
      <c r="IH24" s="21">
        <v>10</v>
      </c>
      <c r="II24" s="21" t="s">
        <v>38</v>
      </c>
    </row>
    <row r="25" spans="1:243" s="20" customFormat="1" ht="32.25" customHeight="1">
      <c r="A25" s="66">
        <v>7</v>
      </c>
      <c r="B25" s="72" t="s">
        <v>142</v>
      </c>
      <c r="C25" s="19" t="s">
        <v>55</v>
      </c>
      <c r="D25" s="75">
        <v>6.44</v>
      </c>
      <c r="E25" s="76" t="s">
        <v>73</v>
      </c>
      <c r="F25" s="29">
        <v>0</v>
      </c>
      <c r="G25" s="31"/>
      <c r="H25" s="31"/>
      <c r="I25" s="33" t="s">
        <v>39</v>
      </c>
      <c r="J25" s="30">
        <f t="shared" si="5"/>
        <v>1</v>
      </c>
      <c r="K25" s="31" t="s">
        <v>62</v>
      </c>
      <c r="L25" s="31" t="s">
        <v>7</v>
      </c>
      <c r="M25" s="34"/>
      <c r="N25" s="35"/>
      <c r="O25" s="35"/>
      <c r="P25" s="45"/>
      <c r="Q25" s="35"/>
      <c r="R25" s="35"/>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4">
        <f t="shared" si="0"/>
        <v>0</v>
      </c>
      <c r="BB25" s="65">
        <f t="shared" si="4"/>
        <v>0</v>
      </c>
      <c r="BC25" s="41" t="str">
        <f t="shared" si="3"/>
        <v>INR Zero Only</v>
      </c>
      <c r="IE25" s="21">
        <v>1.01</v>
      </c>
      <c r="IF25" s="21" t="s">
        <v>40</v>
      </c>
      <c r="IG25" s="21" t="s">
        <v>36</v>
      </c>
      <c r="IH25" s="21">
        <v>123.223</v>
      </c>
      <c r="II25" s="21" t="s">
        <v>38</v>
      </c>
    </row>
    <row r="26" spans="1:243" s="20" customFormat="1" ht="66.75" customHeight="1">
      <c r="A26" s="66">
        <v>8</v>
      </c>
      <c r="B26" s="72" t="s">
        <v>143</v>
      </c>
      <c r="C26" s="19" t="s">
        <v>56</v>
      </c>
      <c r="D26" s="75">
        <v>36.52</v>
      </c>
      <c r="E26" s="76" t="s">
        <v>73</v>
      </c>
      <c r="F26" s="29">
        <v>0</v>
      </c>
      <c r="G26" s="31"/>
      <c r="H26" s="32"/>
      <c r="I26" s="33" t="s">
        <v>39</v>
      </c>
      <c r="J26" s="30">
        <f t="shared" si="5"/>
        <v>1</v>
      </c>
      <c r="K26" s="31" t="s">
        <v>62</v>
      </c>
      <c r="L26" s="31" t="s">
        <v>7</v>
      </c>
      <c r="M26" s="34"/>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f t="shared" si="0"/>
        <v>0</v>
      </c>
      <c r="BB26" s="40">
        <f t="shared" si="4"/>
        <v>0</v>
      </c>
      <c r="BC26" s="41" t="str">
        <f t="shared" si="3"/>
        <v>INR Zero Only</v>
      </c>
      <c r="IE26" s="21">
        <v>1.01</v>
      </c>
      <c r="IF26" s="21" t="s">
        <v>40</v>
      </c>
      <c r="IG26" s="21" t="s">
        <v>36</v>
      </c>
      <c r="IH26" s="21">
        <v>123.223</v>
      </c>
      <c r="II26" s="21" t="s">
        <v>38</v>
      </c>
    </row>
    <row r="27" spans="1:243" s="20" customFormat="1" ht="51.75" customHeight="1">
      <c r="A27" s="66">
        <v>9</v>
      </c>
      <c r="B27" s="72" t="s">
        <v>144</v>
      </c>
      <c r="C27" s="19" t="s">
        <v>57</v>
      </c>
      <c r="D27" s="75">
        <v>251.7</v>
      </c>
      <c r="E27" s="76" t="s">
        <v>70</v>
      </c>
      <c r="F27" s="29">
        <v>0</v>
      </c>
      <c r="G27" s="31"/>
      <c r="H27" s="32"/>
      <c r="I27" s="33" t="s">
        <v>39</v>
      </c>
      <c r="J27" s="30">
        <f t="shared" si="5"/>
        <v>1</v>
      </c>
      <c r="K27" s="31" t="s">
        <v>62</v>
      </c>
      <c r="L27" s="31" t="s">
        <v>7</v>
      </c>
      <c r="M27" s="34"/>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f t="shared" si="0"/>
        <v>0</v>
      </c>
      <c r="BB27" s="40">
        <f t="shared" si="4"/>
        <v>0</v>
      </c>
      <c r="BC27" s="41" t="str">
        <f t="shared" si="3"/>
        <v>INR Zero Only</v>
      </c>
      <c r="IE27" s="21">
        <v>1.01</v>
      </c>
      <c r="IF27" s="21" t="s">
        <v>40</v>
      </c>
      <c r="IG27" s="21" t="s">
        <v>36</v>
      </c>
      <c r="IH27" s="21">
        <v>123.223</v>
      </c>
      <c r="II27" s="21" t="s">
        <v>38</v>
      </c>
    </row>
    <row r="28" spans="1:243" s="20" customFormat="1" ht="108.75" customHeight="1">
      <c r="A28" s="66">
        <v>10</v>
      </c>
      <c r="B28" s="68" t="s">
        <v>145</v>
      </c>
      <c r="C28" s="19" t="s">
        <v>58</v>
      </c>
      <c r="D28" s="75">
        <v>6.3</v>
      </c>
      <c r="E28" s="76" t="s">
        <v>70</v>
      </c>
      <c r="F28" s="29">
        <v>0</v>
      </c>
      <c r="G28" s="31"/>
      <c r="H28" s="32"/>
      <c r="I28" s="33" t="s">
        <v>39</v>
      </c>
      <c r="J28" s="30">
        <f t="shared" si="5"/>
        <v>1</v>
      </c>
      <c r="K28" s="31" t="s">
        <v>62</v>
      </c>
      <c r="L28" s="31" t="s">
        <v>7</v>
      </c>
      <c r="M28" s="34"/>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f t="shared" si="0"/>
        <v>0</v>
      </c>
      <c r="BB28" s="40">
        <f t="shared" si="4"/>
        <v>0</v>
      </c>
      <c r="BC28" s="41" t="str">
        <f t="shared" si="3"/>
        <v>INR Zero Only</v>
      </c>
      <c r="IE28" s="21">
        <v>1.01</v>
      </c>
      <c r="IF28" s="21" t="s">
        <v>40</v>
      </c>
      <c r="IG28" s="21" t="s">
        <v>36</v>
      </c>
      <c r="IH28" s="21">
        <v>123.223</v>
      </c>
      <c r="II28" s="21" t="s">
        <v>38</v>
      </c>
    </row>
    <row r="29" spans="1:243" s="20" customFormat="1" ht="85.5" customHeight="1">
      <c r="A29" s="66">
        <v>11</v>
      </c>
      <c r="B29" s="67" t="s">
        <v>146</v>
      </c>
      <c r="C29" s="19" t="s">
        <v>75</v>
      </c>
      <c r="D29" s="75">
        <v>31</v>
      </c>
      <c r="E29" s="76" t="s">
        <v>70</v>
      </c>
      <c r="F29" s="29">
        <v>0</v>
      </c>
      <c r="G29" s="31"/>
      <c r="H29" s="32"/>
      <c r="I29" s="33" t="s">
        <v>39</v>
      </c>
      <c r="J29" s="30">
        <f aca="true" t="shared" si="6" ref="J29:J60">IF(I29="Less(-)",-1,1)</f>
        <v>1</v>
      </c>
      <c r="K29" s="31" t="s">
        <v>62</v>
      </c>
      <c r="L29" s="31" t="s">
        <v>7</v>
      </c>
      <c r="M29" s="34"/>
      <c r="N29" s="35"/>
      <c r="O29" s="35"/>
      <c r="P29" s="45"/>
      <c r="Q29" s="35"/>
      <c r="R29" s="35"/>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4">
        <f>total_amount_ba($B$2,$D$2,D29,F29,J29,K29,M29)</f>
        <v>0</v>
      </c>
      <c r="BB29" s="65">
        <f>BA29+SUM(N29:AZ29)</f>
        <v>0</v>
      </c>
      <c r="BC29" s="41" t="str">
        <f aca="true" t="shared" si="7" ref="BC29:BC60">SpellNumber(L29,BB29)</f>
        <v>INR Zero Only</v>
      </c>
      <c r="IE29" s="21">
        <v>1.01</v>
      </c>
      <c r="IF29" s="21" t="s">
        <v>40</v>
      </c>
      <c r="IG29" s="21" t="s">
        <v>36</v>
      </c>
      <c r="IH29" s="21">
        <v>123.223</v>
      </c>
      <c r="II29" s="21" t="s">
        <v>38</v>
      </c>
    </row>
    <row r="30" spans="1:243" s="20" customFormat="1" ht="41.25" customHeight="1">
      <c r="A30" s="66">
        <v>12</v>
      </c>
      <c r="B30" s="67" t="s">
        <v>147</v>
      </c>
      <c r="C30" s="19" t="s">
        <v>76</v>
      </c>
      <c r="D30" s="75">
        <v>380</v>
      </c>
      <c r="E30" s="76" t="s">
        <v>71</v>
      </c>
      <c r="F30" s="29">
        <v>0</v>
      </c>
      <c r="G30" s="31"/>
      <c r="H30" s="31"/>
      <c r="I30" s="33" t="s">
        <v>39</v>
      </c>
      <c r="J30" s="30">
        <f t="shared" si="6"/>
        <v>1</v>
      </c>
      <c r="K30" s="31" t="s">
        <v>62</v>
      </c>
      <c r="L30" s="31" t="s">
        <v>7</v>
      </c>
      <c r="M30" s="34"/>
      <c r="N30" s="35"/>
      <c r="O30" s="35"/>
      <c r="P30" s="45"/>
      <c r="Q30" s="35"/>
      <c r="R30" s="35"/>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4">
        <f aca="true" t="shared" si="8" ref="BA30:BA76">total_amount_ba($B$2,$D$2,D30,F30,J30,K30,M30)</f>
        <v>0</v>
      </c>
      <c r="BB30" s="65">
        <f>BA30+SUM(N30:AZ30)</f>
        <v>0</v>
      </c>
      <c r="BC30" s="41" t="str">
        <f t="shared" si="7"/>
        <v>INR Zero Only</v>
      </c>
      <c r="IE30" s="21">
        <v>2</v>
      </c>
      <c r="IF30" s="21" t="s">
        <v>35</v>
      </c>
      <c r="IG30" s="21" t="s">
        <v>45</v>
      </c>
      <c r="IH30" s="21">
        <v>10</v>
      </c>
      <c r="II30" s="21" t="s">
        <v>38</v>
      </c>
    </row>
    <row r="31" spans="1:243" s="20" customFormat="1" ht="66.75" customHeight="1">
      <c r="A31" s="66">
        <v>13</v>
      </c>
      <c r="B31" s="79" t="s">
        <v>148</v>
      </c>
      <c r="C31" s="19" t="s">
        <v>78</v>
      </c>
      <c r="D31" s="75">
        <v>10</v>
      </c>
      <c r="E31" s="76" t="s">
        <v>74</v>
      </c>
      <c r="F31" s="29">
        <v>0</v>
      </c>
      <c r="G31" s="31"/>
      <c r="H31" s="32"/>
      <c r="I31" s="33" t="s">
        <v>39</v>
      </c>
      <c r="J31" s="30">
        <f t="shared" si="6"/>
        <v>1</v>
      </c>
      <c r="K31" s="31" t="s">
        <v>62</v>
      </c>
      <c r="L31" s="31" t="s">
        <v>7</v>
      </c>
      <c r="M31" s="34"/>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f t="shared" si="8"/>
        <v>0</v>
      </c>
      <c r="BB31" s="40">
        <f aca="true" t="shared" si="9" ref="BB31:BB76">BA31+SUM(N31:AZ31)</f>
        <v>0</v>
      </c>
      <c r="BC31" s="41" t="str">
        <f t="shared" si="7"/>
        <v>INR Zero Only</v>
      </c>
      <c r="IE31" s="21">
        <v>1.01</v>
      </c>
      <c r="IF31" s="21" t="s">
        <v>40</v>
      </c>
      <c r="IG31" s="21" t="s">
        <v>36</v>
      </c>
      <c r="IH31" s="21">
        <v>123.223</v>
      </c>
      <c r="II31" s="21" t="s">
        <v>38</v>
      </c>
    </row>
    <row r="32" spans="1:243" s="20" customFormat="1" ht="65.25" customHeight="1">
      <c r="A32" s="66">
        <v>14.1</v>
      </c>
      <c r="B32" s="68" t="s">
        <v>149</v>
      </c>
      <c r="C32" s="19" t="s">
        <v>79</v>
      </c>
      <c r="D32" s="75">
        <v>10</v>
      </c>
      <c r="E32" s="76" t="s">
        <v>74</v>
      </c>
      <c r="F32" s="29">
        <v>0</v>
      </c>
      <c r="G32" s="31"/>
      <c r="H32" s="32"/>
      <c r="I32" s="33" t="s">
        <v>39</v>
      </c>
      <c r="J32" s="30">
        <f t="shared" si="6"/>
        <v>1</v>
      </c>
      <c r="K32" s="31" t="s">
        <v>62</v>
      </c>
      <c r="L32" s="31" t="s">
        <v>7</v>
      </c>
      <c r="M32" s="34"/>
      <c r="N32" s="35"/>
      <c r="O32" s="35"/>
      <c r="P32" s="45"/>
      <c r="Q32" s="35"/>
      <c r="R32" s="35"/>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f t="shared" si="8"/>
        <v>0</v>
      </c>
      <c r="BB32" s="40">
        <f t="shared" si="9"/>
        <v>0</v>
      </c>
      <c r="BC32" s="41" t="str">
        <f t="shared" si="7"/>
        <v>INR Zero Only</v>
      </c>
      <c r="IE32" s="21">
        <v>1.01</v>
      </c>
      <c r="IF32" s="21" t="s">
        <v>40</v>
      </c>
      <c r="IG32" s="21" t="s">
        <v>36</v>
      </c>
      <c r="IH32" s="21">
        <v>123.223</v>
      </c>
      <c r="II32" s="21" t="s">
        <v>38</v>
      </c>
    </row>
    <row r="33" spans="1:243" s="20" customFormat="1" ht="21.75" customHeight="1">
      <c r="A33" s="66">
        <v>14.2</v>
      </c>
      <c r="B33" s="74" t="s">
        <v>150</v>
      </c>
      <c r="C33" s="19" t="s">
        <v>80</v>
      </c>
      <c r="D33" s="75">
        <v>20</v>
      </c>
      <c r="E33" s="76" t="s">
        <v>74</v>
      </c>
      <c r="F33" s="29">
        <v>0</v>
      </c>
      <c r="G33" s="31"/>
      <c r="H33" s="32"/>
      <c r="I33" s="33" t="s">
        <v>39</v>
      </c>
      <c r="J33" s="30">
        <f t="shared" si="6"/>
        <v>1</v>
      </c>
      <c r="K33" s="31" t="s">
        <v>62</v>
      </c>
      <c r="L33" s="31" t="s">
        <v>7</v>
      </c>
      <c r="M33" s="34"/>
      <c r="N33" s="35"/>
      <c r="O33" s="35"/>
      <c r="P33" s="45"/>
      <c r="Q33" s="35"/>
      <c r="R33" s="35"/>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f t="shared" si="8"/>
        <v>0</v>
      </c>
      <c r="BB33" s="40">
        <f t="shared" si="9"/>
        <v>0</v>
      </c>
      <c r="BC33" s="41" t="str">
        <f t="shared" si="7"/>
        <v>INR Zero Only</v>
      </c>
      <c r="IE33" s="21">
        <v>1.01</v>
      </c>
      <c r="IF33" s="21" t="s">
        <v>40</v>
      </c>
      <c r="IG33" s="21" t="s">
        <v>36</v>
      </c>
      <c r="IH33" s="21">
        <v>123.223</v>
      </c>
      <c r="II33" s="21" t="s">
        <v>38</v>
      </c>
    </row>
    <row r="34" spans="1:243" s="20" customFormat="1" ht="49.5" customHeight="1">
      <c r="A34" s="66">
        <v>15.1</v>
      </c>
      <c r="B34" s="68" t="s">
        <v>151</v>
      </c>
      <c r="C34" s="19" t="s">
        <v>81</v>
      </c>
      <c r="D34" s="75">
        <v>20</v>
      </c>
      <c r="E34" s="76" t="s">
        <v>74</v>
      </c>
      <c r="F34" s="29">
        <v>0</v>
      </c>
      <c r="G34" s="31"/>
      <c r="H34" s="32"/>
      <c r="I34" s="33" t="s">
        <v>39</v>
      </c>
      <c r="J34" s="30">
        <f t="shared" si="6"/>
        <v>1</v>
      </c>
      <c r="K34" s="31" t="s">
        <v>62</v>
      </c>
      <c r="L34" s="31" t="s">
        <v>7</v>
      </c>
      <c r="M34" s="34"/>
      <c r="N34" s="35"/>
      <c r="O34" s="35"/>
      <c r="P34" s="45"/>
      <c r="Q34" s="35"/>
      <c r="R34" s="35"/>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f t="shared" si="8"/>
        <v>0</v>
      </c>
      <c r="BB34" s="40">
        <f t="shared" si="9"/>
        <v>0</v>
      </c>
      <c r="BC34" s="41" t="str">
        <f t="shared" si="7"/>
        <v>INR Zero Only</v>
      </c>
      <c r="IE34" s="21">
        <v>1.01</v>
      </c>
      <c r="IF34" s="21" t="s">
        <v>40</v>
      </c>
      <c r="IG34" s="21" t="s">
        <v>36</v>
      </c>
      <c r="IH34" s="21">
        <v>123.223</v>
      </c>
      <c r="II34" s="21" t="s">
        <v>38</v>
      </c>
    </row>
    <row r="35" spans="1:243" s="20" customFormat="1" ht="21.75" customHeight="1">
      <c r="A35" s="66">
        <v>15.2</v>
      </c>
      <c r="B35" s="68" t="s">
        <v>152</v>
      </c>
      <c r="C35" s="19" t="s">
        <v>82</v>
      </c>
      <c r="D35" s="75">
        <v>10</v>
      </c>
      <c r="E35" s="76" t="s">
        <v>74</v>
      </c>
      <c r="F35" s="29">
        <v>0</v>
      </c>
      <c r="G35" s="31"/>
      <c r="H35" s="32"/>
      <c r="I35" s="33" t="s">
        <v>39</v>
      </c>
      <c r="J35" s="30">
        <f t="shared" si="6"/>
        <v>1</v>
      </c>
      <c r="K35" s="31" t="s">
        <v>62</v>
      </c>
      <c r="L35" s="31" t="s">
        <v>7</v>
      </c>
      <c r="M35" s="34"/>
      <c r="N35" s="35"/>
      <c r="O35" s="35"/>
      <c r="P35" s="45"/>
      <c r="Q35" s="35"/>
      <c r="R35" s="35"/>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f t="shared" si="8"/>
        <v>0</v>
      </c>
      <c r="BB35" s="40">
        <f t="shared" si="9"/>
        <v>0</v>
      </c>
      <c r="BC35" s="41" t="str">
        <f t="shared" si="7"/>
        <v>INR Zero Only</v>
      </c>
      <c r="IE35" s="21">
        <v>1.01</v>
      </c>
      <c r="IF35" s="21" t="s">
        <v>40</v>
      </c>
      <c r="IG35" s="21" t="s">
        <v>36</v>
      </c>
      <c r="IH35" s="21">
        <v>123.223</v>
      </c>
      <c r="II35" s="21" t="s">
        <v>38</v>
      </c>
    </row>
    <row r="36" spans="1:243" s="20" customFormat="1" ht="66" customHeight="1">
      <c r="A36" s="66">
        <v>16</v>
      </c>
      <c r="B36" s="79" t="s">
        <v>153</v>
      </c>
      <c r="C36" s="19" t="s">
        <v>83</v>
      </c>
      <c r="D36" s="75">
        <v>10</v>
      </c>
      <c r="E36" s="76" t="s">
        <v>74</v>
      </c>
      <c r="F36" s="29">
        <v>0</v>
      </c>
      <c r="G36" s="31"/>
      <c r="H36" s="32"/>
      <c r="I36" s="33" t="s">
        <v>39</v>
      </c>
      <c r="J36" s="30">
        <f t="shared" si="6"/>
        <v>1</v>
      </c>
      <c r="K36" s="31" t="s">
        <v>62</v>
      </c>
      <c r="L36" s="31" t="s">
        <v>7</v>
      </c>
      <c r="M36" s="34"/>
      <c r="N36" s="35"/>
      <c r="O36" s="35"/>
      <c r="P36" s="45"/>
      <c r="Q36" s="35"/>
      <c r="R36" s="35"/>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9">
        <f t="shared" si="8"/>
        <v>0</v>
      </c>
      <c r="BB36" s="40">
        <f t="shared" si="9"/>
        <v>0</v>
      </c>
      <c r="BC36" s="41" t="str">
        <f t="shared" si="7"/>
        <v>INR Zero Only</v>
      </c>
      <c r="IE36" s="21">
        <v>1.01</v>
      </c>
      <c r="IF36" s="21" t="s">
        <v>40</v>
      </c>
      <c r="IG36" s="21" t="s">
        <v>36</v>
      </c>
      <c r="IH36" s="21">
        <v>123.223</v>
      </c>
      <c r="II36" s="21" t="s">
        <v>38</v>
      </c>
    </row>
    <row r="37" spans="1:243" s="20" customFormat="1" ht="126.75" customHeight="1">
      <c r="A37" s="80">
        <v>17</v>
      </c>
      <c r="B37" s="68" t="s">
        <v>154</v>
      </c>
      <c r="C37" s="19" t="s">
        <v>86</v>
      </c>
      <c r="D37" s="75">
        <v>42</v>
      </c>
      <c r="E37" s="76" t="s">
        <v>70</v>
      </c>
      <c r="F37" s="29">
        <v>0</v>
      </c>
      <c r="G37" s="31"/>
      <c r="H37" s="32"/>
      <c r="I37" s="33" t="s">
        <v>39</v>
      </c>
      <c r="J37" s="30">
        <f t="shared" si="6"/>
        <v>1</v>
      </c>
      <c r="K37" s="31" t="s">
        <v>62</v>
      </c>
      <c r="L37" s="31" t="s">
        <v>7</v>
      </c>
      <c r="M37" s="34"/>
      <c r="N37" s="35"/>
      <c r="O37" s="35"/>
      <c r="P37" s="45"/>
      <c r="Q37" s="35"/>
      <c r="R37" s="35"/>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9">
        <f t="shared" si="8"/>
        <v>0</v>
      </c>
      <c r="BB37" s="40">
        <f t="shared" si="9"/>
        <v>0</v>
      </c>
      <c r="BC37" s="41" t="str">
        <f t="shared" si="7"/>
        <v>INR Zero Only</v>
      </c>
      <c r="IE37" s="21">
        <v>1.01</v>
      </c>
      <c r="IF37" s="21" t="s">
        <v>40</v>
      </c>
      <c r="IG37" s="21" t="s">
        <v>36</v>
      </c>
      <c r="IH37" s="21">
        <v>123.223</v>
      </c>
      <c r="II37" s="21" t="s">
        <v>38</v>
      </c>
    </row>
    <row r="38" spans="1:243" s="20" customFormat="1" ht="97.5" customHeight="1">
      <c r="A38" s="66">
        <v>18</v>
      </c>
      <c r="B38" s="68" t="s">
        <v>155</v>
      </c>
      <c r="C38" s="19" t="s">
        <v>87</v>
      </c>
      <c r="D38" s="75">
        <v>318.58</v>
      </c>
      <c r="E38" s="76" t="s">
        <v>70</v>
      </c>
      <c r="F38" s="29">
        <v>0</v>
      </c>
      <c r="G38" s="31"/>
      <c r="H38" s="32"/>
      <c r="I38" s="33" t="s">
        <v>39</v>
      </c>
      <c r="J38" s="30">
        <f t="shared" si="6"/>
        <v>1</v>
      </c>
      <c r="K38" s="31" t="s">
        <v>62</v>
      </c>
      <c r="L38" s="31" t="s">
        <v>7</v>
      </c>
      <c r="M38" s="34"/>
      <c r="N38" s="35"/>
      <c r="O38" s="35"/>
      <c r="P38" s="45"/>
      <c r="Q38" s="35"/>
      <c r="R38" s="35"/>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9">
        <f t="shared" si="8"/>
        <v>0</v>
      </c>
      <c r="BB38" s="40">
        <f t="shared" si="9"/>
        <v>0</v>
      </c>
      <c r="BC38" s="41" t="str">
        <f t="shared" si="7"/>
        <v>INR Zero Only</v>
      </c>
      <c r="IE38" s="21">
        <v>1.01</v>
      </c>
      <c r="IF38" s="21" t="s">
        <v>40</v>
      </c>
      <c r="IG38" s="21" t="s">
        <v>36</v>
      </c>
      <c r="IH38" s="21">
        <v>123.223</v>
      </c>
      <c r="II38" s="21" t="s">
        <v>38</v>
      </c>
    </row>
    <row r="39" spans="1:243" s="20" customFormat="1" ht="66" customHeight="1">
      <c r="A39" s="66">
        <v>19.1</v>
      </c>
      <c r="B39" s="68" t="s">
        <v>156</v>
      </c>
      <c r="C39" s="19" t="s">
        <v>88</v>
      </c>
      <c r="D39" s="75">
        <v>50</v>
      </c>
      <c r="E39" s="76" t="s">
        <v>188</v>
      </c>
      <c r="F39" s="29">
        <v>0</v>
      </c>
      <c r="G39" s="31"/>
      <c r="H39" s="32"/>
      <c r="I39" s="33" t="s">
        <v>39</v>
      </c>
      <c r="J39" s="30">
        <f t="shared" si="6"/>
        <v>1</v>
      </c>
      <c r="K39" s="31" t="s">
        <v>62</v>
      </c>
      <c r="L39" s="31" t="s">
        <v>7</v>
      </c>
      <c r="M39" s="34"/>
      <c r="N39" s="35"/>
      <c r="O39" s="35"/>
      <c r="P39" s="45"/>
      <c r="Q39" s="35"/>
      <c r="R39" s="35"/>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9">
        <f t="shared" si="8"/>
        <v>0</v>
      </c>
      <c r="BB39" s="40">
        <f t="shared" si="9"/>
        <v>0</v>
      </c>
      <c r="BC39" s="41" t="str">
        <f t="shared" si="7"/>
        <v>INR Zero Only</v>
      </c>
      <c r="IE39" s="21">
        <v>1.01</v>
      </c>
      <c r="IF39" s="21" t="s">
        <v>40</v>
      </c>
      <c r="IG39" s="21" t="s">
        <v>36</v>
      </c>
      <c r="IH39" s="21">
        <v>123.223</v>
      </c>
      <c r="II39" s="21" t="s">
        <v>38</v>
      </c>
    </row>
    <row r="40" spans="1:243" s="20" customFormat="1" ht="24" customHeight="1">
      <c r="A40" s="66">
        <v>19.2</v>
      </c>
      <c r="B40" s="81" t="s">
        <v>77</v>
      </c>
      <c r="C40" s="19" t="s">
        <v>89</v>
      </c>
      <c r="D40" s="75">
        <v>50</v>
      </c>
      <c r="E40" s="76" t="s">
        <v>188</v>
      </c>
      <c r="F40" s="29">
        <v>0</v>
      </c>
      <c r="G40" s="31"/>
      <c r="H40" s="31"/>
      <c r="I40" s="33" t="s">
        <v>39</v>
      </c>
      <c r="J40" s="30">
        <f t="shared" si="6"/>
        <v>1</v>
      </c>
      <c r="K40" s="31" t="s">
        <v>62</v>
      </c>
      <c r="L40" s="31" t="s">
        <v>7</v>
      </c>
      <c r="M40" s="34"/>
      <c r="N40" s="35"/>
      <c r="O40" s="35"/>
      <c r="P40" s="45"/>
      <c r="Q40" s="35"/>
      <c r="R40" s="35"/>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9">
        <f t="shared" si="8"/>
        <v>0</v>
      </c>
      <c r="BB40" s="40">
        <f t="shared" si="9"/>
        <v>0</v>
      </c>
      <c r="BC40" s="41" t="str">
        <f t="shared" si="7"/>
        <v>INR Zero Only</v>
      </c>
      <c r="IE40" s="21">
        <v>1.01</v>
      </c>
      <c r="IF40" s="21" t="s">
        <v>40</v>
      </c>
      <c r="IG40" s="21" t="s">
        <v>36</v>
      </c>
      <c r="IH40" s="21">
        <v>123.223</v>
      </c>
      <c r="II40" s="21" t="s">
        <v>38</v>
      </c>
    </row>
    <row r="41" spans="1:243" s="20" customFormat="1" ht="85.5" customHeight="1">
      <c r="A41" s="66">
        <v>20.1</v>
      </c>
      <c r="B41" s="68" t="s">
        <v>157</v>
      </c>
      <c r="C41" s="19" t="s">
        <v>90</v>
      </c>
      <c r="D41" s="75">
        <v>2</v>
      </c>
      <c r="E41" s="76" t="s">
        <v>74</v>
      </c>
      <c r="F41" s="29">
        <v>0</v>
      </c>
      <c r="G41" s="31"/>
      <c r="H41" s="32"/>
      <c r="I41" s="33" t="s">
        <v>39</v>
      </c>
      <c r="J41" s="30">
        <f t="shared" si="6"/>
        <v>1</v>
      </c>
      <c r="K41" s="31" t="s">
        <v>62</v>
      </c>
      <c r="L41" s="31" t="s">
        <v>7</v>
      </c>
      <c r="M41" s="34"/>
      <c r="N41" s="35"/>
      <c r="O41" s="35"/>
      <c r="P41" s="45"/>
      <c r="Q41" s="35"/>
      <c r="R41" s="35"/>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f t="shared" si="8"/>
        <v>0</v>
      </c>
      <c r="BB41" s="40">
        <f t="shared" si="9"/>
        <v>0</v>
      </c>
      <c r="BC41" s="41" t="str">
        <f t="shared" si="7"/>
        <v>INR Zero Only</v>
      </c>
      <c r="IE41" s="21">
        <v>1.01</v>
      </c>
      <c r="IF41" s="21" t="s">
        <v>40</v>
      </c>
      <c r="IG41" s="21" t="s">
        <v>36</v>
      </c>
      <c r="IH41" s="21">
        <v>123.223</v>
      </c>
      <c r="II41" s="21" t="s">
        <v>38</v>
      </c>
    </row>
    <row r="42" spans="1:243" s="20" customFormat="1" ht="26.25" customHeight="1">
      <c r="A42" s="66">
        <v>20.2</v>
      </c>
      <c r="B42" s="82" t="s">
        <v>158</v>
      </c>
      <c r="C42" s="19" t="s">
        <v>91</v>
      </c>
      <c r="D42" s="75">
        <v>2</v>
      </c>
      <c r="E42" s="76" t="s">
        <v>74</v>
      </c>
      <c r="F42" s="29">
        <v>0</v>
      </c>
      <c r="G42" s="31"/>
      <c r="H42" s="32"/>
      <c r="I42" s="33" t="s">
        <v>39</v>
      </c>
      <c r="J42" s="30">
        <f t="shared" si="6"/>
        <v>1</v>
      </c>
      <c r="K42" s="31" t="s">
        <v>62</v>
      </c>
      <c r="L42" s="31" t="s">
        <v>7</v>
      </c>
      <c r="M42" s="34"/>
      <c r="N42" s="35"/>
      <c r="O42" s="35"/>
      <c r="P42" s="45"/>
      <c r="Q42" s="35"/>
      <c r="R42" s="35"/>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9">
        <f t="shared" si="8"/>
        <v>0</v>
      </c>
      <c r="BB42" s="40">
        <f t="shared" si="9"/>
        <v>0</v>
      </c>
      <c r="BC42" s="41" t="str">
        <f t="shared" si="7"/>
        <v>INR Zero Only</v>
      </c>
      <c r="IE42" s="21">
        <v>1.01</v>
      </c>
      <c r="IF42" s="21" t="s">
        <v>40</v>
      </c>
      <c r="IG42" s="21" t="s">
        <v>36</v>
      </c>
      <c r="IH42" s="21">
        <v>123.223</v>
      </c>
      <c r="II42" s="21" t="s">
        <v>38</v>
      </c>
    </row>
    <row r="43" spans="1:243" s="20" customFormat="1" ht="36" customHeight="1">
      <c r="A43" s="66">
        <v>20.3</v>
      </c>
      <c r="B43" s="68" t="s">
        <v>159</v>
      </c>
      <c r="C43" s="19" t="s">
        <v>92</v>
      </c>
      <c r="D43" s="75">
        <v>2</v>
      </c>
      <c r="E43" s="76" t="s">
        <v>74</v>
      </c>
      <c r="F43" s="29">
        <v>0</v>
      </c>
      <c r="G43" s="31"/>
      <c r="H43" s="32"/>
      <c r="I43" s="33" t="s">
        <v>39</v>
      </c>
      <c r="J43" s="30">
        <f t="shared" si="6"/>
        <v>1</v>
      </c>
      <c r="K43" s="31" t="s">
        <v>62</v>
      </c>
      <c r="L43" s="31" t="s">
        <v>7</v>
      </c>
      <c r="M43" s="34"/>
      <c r="N43" s="35"/>
      <c r="O43" s="35"/>
      <c r="P43" s="45"/>
      <c r="Q43" s="35"/>
      <c r="R43" s="35"/>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f t="shared" si="8"/>
        <v>0</v>
      </c>
      <c r="BB43" s="40">
        <f t="shared" si="9"/>
        <v>0</v>
      </c>
      <c r="BC43" s="41" t="str">
        <f t="shared" si="7"/>
        <v>INR Zero Only</v>
      </c>
      <c r="IE43" s="21">
        <v>1.01</v>
      </c>
      <c r="IF43" s="21" t="s">
        <v>40</v>
      </c>
      <c r="IG43" s="21" t="s">
        <v>36</v>
      </c>
      <c r="IH43" s="21">
        <v>123.223</v>
      </c>
      <c r="II43" s="21" t="s">
        <v>38</v>
      </c>
    </row>
    <row r="44" spans="1:243" s="20" customFormat="1" ht="21.75" customHeight="1">
      <c r="A44" s="66">
        <v>20.4</v>
      </c>
      <c r="B44" s="83" t="s">
        <v>84</v>
      </c>
      <c r="C44" s="19" t="s">
        <v>93</v>
      </c>
      <c r="D44" s="75">
        <v>2</v>
      </c>
      <c r="E44" s="76" t="s">
        <v>74</v>
      </c>
      <c r="F44" s="29">
        <v>0</v>
      </c>
      <c r="G44" s="31"/>
      <c r="H44" s="32"/>
      <c r="I44" s="33" t="s">
        <v>39</v>
      </c>
      <c r="J44" s="30">
        <f t="shared" si="6"/>
        <v>1</v>
      </c>
      <c r="K44" s="31" t="s">
        <v>62</v>
      </c>
      <c r="L44" s="31" t="s">
        <v>7</v>
      </c>
      <c r="M44" s="34"/>
      <c r="N44" s="35"/>
      <c r="O44" s="35"/>
      <c r="P44" s="45"/>
      <c r="Q44" s="35"/>
      <c r="R44" s="35"/>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9">
        <f t="shared" si="8"/>
        <v>0</v>
      </c>
      <c r="BB44" s="40">
        <f t="shared" si="9"/>
        <v>0</v>
      </c>
      <c r="BC44" s="41" t="str">
        <f t="shared" si="7"/>
        <v>INR Zero Only</v>
      </c>
      <c r="IE44" s="21">
        <v>1.01</v>
      </c>
      <c r="IF44" s="21" t="s">
        <v>40</v>
      </c>
      <c r="IG44" s="21" t="s">
        <v>36</v>
      </c>
      <c r="IH44" s="21">
        <v>123.223</v>
      </c>
      <c r="II44" s="21" t="s">
        <v>38</v>
      </c>
    </row>
    <row r="45" spans="1:243" s="20" customFormat="1" ht="305.25" customHeight="1">
      <c r="A45" s="66">
        <v>21</v>
      </c>
      <c r="B45" s="84" t="s">
        <v>160</v>
      </c>
      <c r="C45" s="19" t="s">
        <v>94</v>
      </c>
      <c r="D45" s="75">
        <v>11.85</v>
      </c>
      <c r="E45" s="76" t="s">
        <v>70</v>
      </c>
      <c r="F45" s="29">
        <v>0</v>
      </c>
      <c r="G45" s="31"/>
      <c r="H45" s="32"/>
      <c r="I45" s="33" t="s">
        <v>39</v>
      </c>
      <c r="J45" s="30">
        <f t="shared" si="6"/>
        <v>1</v>
      </c>
      <c r="K45" s="31" t="s">
        <v>62</v>
      </c>
      <c r="L45" s="31" t="s">
        <v>7</v>
      </c>
      <c r="M45" s="34"/>
      <c r="N45" s="35"/>
      <c r="O45" s="35"/>
      <c r="P45" s="45"/>
      <c r="Q45" s="35"/>
      <c r="R45" s="35"/>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f t="shared" si="8"/>
        <v>0</v>
      </c>
      <c r="BB45" s="40">
        <f t="shared" si="9"/>
        <v>0</v>
      </c>
      <c r="BC45" s="41" t="str">
        <f t="shared" si="7"/>
        <v>INR Zero Only</v>
      </c>
      <c r="IE45" s="21">
        <v>1.01</v>
      </c>
      <c r="IF45" s="21" t="s">
        <v>40</v>
      </c>
      <c r="IG45" s="21" t="s">
        <v>36</v>
      </c>
      <c r="IH45" s="21">
        <v>123.223</v>
      </c>
      <c r="II45" s="21" t="s">
        <v>38</v>
      </c>
    </row>
    <row r="46" spans="1:243" s="20" customFormat="1" ht="36.75" customHeight="1">
      <c r="A46" s="66">
        <v>22</v>
      </c>
      <c r="B46" s="72" t="s">
        <v>85</v>
      </c>
      <c r="C46" s="19" t="s">
        <v>95</v>
      </c>
      <c r="D46" s="75">
        <v>510.37</v>
      </c>
      <c r="E46" s="76" t="s">
        <v>70</v>
      </c>
      <c r="F46" s="29">
        <v>0</v>
      </c>
      <c r="G46" s="31"/>
      <c r="H46" s="32"/>
      <c r="I46" s="33" t="s">
        <v>39</v>
      </c>
      <c r="J46" s="30">
        <f t="shared" si="6"/>
        <v>1</v>
      </c>
      <c r="K46" s="31" t="s">
        <v>62</v>
      </c>
      <c r="L46" s="31" t="s">
        <v>7</v>
      </c>
      <c r="M46" s="34"/>
      <c r="N46" s="35"/>
      <c r="O46" s="35"/>
      <c r="P46" s="45"/>
      <c r="Q46" s="35"/>
      <c r="R46" s="35"/>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9">
        <f t="shared" si="8"/>
        <v>0</v>
      </c>
      <c r="BB46" s="40">
        <f t="shared" si="9"/>
        <v>0</v>
      </c>
      <c r="BC46" s="41" t="str">
        <f t="shared" si="7"/>
        <v>INR Zero Only</v>
      </c>
      <c r="IE46" s="21">
        <v>1.01</v>
      </c>
      <c r="IF46" s="21" t="s">
        <v>40</v>
      </c>
      <c r="IG46" s="21" t="s">
        <v>36</v>
      </c>
      <c r="IH46" s="21">
        <v>123.223</v>
      </c>
      <c r="II46" s="21" t="s">
        <v>38</v>
      </c>
    </row>
    <row r="47" spans="1:243" s="20" customFormat="1" ht="35.25" customHeight="1">
      <c r="A47" s="66">
        <v>23</v>
      </c>
      <c r="B47" s="69" t="s">
        <v>161</v>
      </c>
      <c r="C47" s="19" t="s">
        <v>96</v>
      </c>
      <c r="D47" s="75">
        <v>308.88</v>
      </c>
      <c r="E47" s="76" t="s">
        <v>70</v>
      </c>
      <c r="F47" s="29">
        <v>0</v>
      </c>
      <c r="G47" s="31"/>
      <c r="H47" s="32"/>
      <c r="I47" s="33" t="s">
        <v>39</v>
      </c>
      <c r="J47" s="30">
        <f t="shared" si="6"/>
        <v>1</v>
      </c>
      <c r="K47" s="31" t="s">
        <v>62</v>
      </c>
      <c r="L47" s="31" t="s">
        <v>7</v>
      </c>
      <c r="M47" s="34"/>
      <c r="N47" s="35"/>
      <c r="O47" s="35"/>
      <c r="P47" s="45"/>
      <c r="Q47" s="35"/>
      <c r="R47" s="35"/>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9">
        <f t="shared" si="8"/>
        <v>0</v>
      </c>
      <c r="BB47" s="40">
        <f t="shared" si="9"/>
        <v>0</v>
      </c>
      <c r="BC47" s="41" t="str">
        <f t="shared" si="7"/>
        <v>INR Zero Only</v>
      </c>
      <c r="IE47" s="21">
        <v>1.01</v>
      </c>
      <c r="IF47" s="21" t="s">
        <v>40</v>
      </c>
      <c r="IG47" s="21" t="s">
        <v>36</v>
      </c>
      <c r="IH47" s="21">
        <v>123.223</v>
      </c>
      <c r="II47" s="21" t="s">
        <v>38</v>
      </c>
    </row>
    <row r="48" spans="1:243" s="20" customFormat="1" ht="80.25" customHeight="1">
      <c r="A48" s="66">
        <v>24</v>
      </c>
      <c r="B48" s="68" t="s">
        <v>162</v>
      </c>
      <c r="C48" s="19" t="s">
        <v>97</v>
      </c>
      <c r="D48" s="75">
        <v>819.25</v>
      </c>
      <c r="E48" s="76" t="s">
        <v>70</v>
      </c>
      <c r="F48" s="29">
        <v>0</v>
      </c>
      <c r="G48" s="31"/>
      <c r="H48" s="32"/>
      <c r="I48" s="33" t="s">
        <v>39</v>
      </c>
      <c r="J48" s="30">
        <f t="shared" si="6"/>
        <v>1</v>
      </c>
      <c r="K48" s="31" t="s">
        <v>62</v>
      </c>
      <c r="L48" s="31" t="s">
        <v>7</v>
      </c>
      <c r="M48" s="34"/>
      <c r="N48" s="35"/>
      <c r="O48" s="35"/>
      <c r="P48" s="45"/>
      <c r="Q48" s="35"/>
      <c r="R48" s="35"/>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9">
        <f t="shared" si="8"/>
        <v>0</v>
      </c>
      <c r="BB48" s="40">
        <f t="shared" si="9"/>
        <v>0</v>
      </c>
      <c r="BC48" s="41" t="str">
        <f t="shared" si="7"/>
        <v>INR Zero Only</v>
      </c>
      <c r="IE48" s="21">
        <v>1.01</v>
      </c>
      <c r="IF48" s="21" t="s">
        <v>40</v>
      </c>
      <c r="IG48" s="21" t="s">
        <v>36</v>
      </c>
      <c r="IH48" s="21">
        <v>123.223</v>
      </c>
      <c r="II48" s="21" t="s">
        <v>38</v>
      </c>
    </row>
    <row r="49" spans="1:243" s="20" customFormat="1" ht="38.25" customHeight="1">
      <c r="A49" s="66">
        <v>25</v>
      </c>
      <c r="B49" s="68" t="s">
        <v>163</v>
      </c>
      <c r="C49" s="19" t="s">
        <v>98</v>
      </c>
      <c r="D49" s="75">
        <v>819.25</v>
      </c>
      <c r="E49" s="76" t="s">
        <v>70</v>
      </c>
      <c r="F49" s="29">
        <v>0</v>
      </c>
      <c r="G49" s="31"/>
      <c r="H49" s="31"/>
      <c r="I49" s="33" t="s">
        <v>39</v>
      </c>
      <c r="J49" s="30">
        <f t="shared" si="6"/>
        <v>1</v>
      </c>
      <c r="K49" s="31" t="s">
        <v>62</v>
      </c>
      <c r="L49" s="31" t="s">
        <v>7</v>
      </c>
      <c r="M49" s="34"/>
      <c r="N49" s="35"/>
      <c r="O49" s="35"/>
      <c r="P49" s="45"/>
      <c r="Q49" s="35"/>
      <c r="R49" s="35"/>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9">
        <f t="shared" si="8"/>
        <v>0</v>
      </c>
      <c r="BB49" s="40">
        <f t="shared" si="9"/>
        <v>0</v>
      </c>
      <c r="BC49" s="41" t="str">
        <f t="shared" si="7"/>
        <v>INR Zero Only</v>
      </c>
      <c r="IE49" s="21">
        <v>1.01</v>
      </c>
      <c r="IF49" s="21" t="s">
        <v>40</v>
      </c>
      <c r="IG49" s="21" t="s">
        <v>36</v>
      </c>
      <c r="IH49" s="21">
        <v>123.223</v>
      </c>
      <c r="II49" s="21" t="s">
        <v>38</v>
      </c>
    </row>
    <row r="50" spans="1:243" s="20" customFormat="1" ht="51" customHeight="1">
      <c r="A50" s="66">
        <v>26</v>
      </c>
      <c r="B50" s="68" t="s">
        <v>164</v>
      </c>
      <c r="C50" s="19" t="s">
        <v>99</v>
      </c>
      <c r="D50" s="75">
        <v>800</v>
      </c>
      <c r="E50" s="76" t="s">
        <v>70</v>
      </c>
      <c r="F50" s="29">
        <v>0</v>
      </c>
      <c r="G50" s="31"/>
      <c r="H50" s="32"/>
      <c r="I50" s="33" t="s">
        <v>39</v>
      </c>
      <c r="J50" s="30">
        <f t="shared" si="6"/>
        <v>1</v>
      </c>
      <c r="K50" s="31" t="s">
        <v>62</v>
      </c>
      <c r="L50" s="31" t="s">
        <v>7</v>
      </c>
      <c r="M50" s="34"/>
      <c r="N50" s="35"/>
      <c r="O50" s="35"/>
      <c r="P50" s="45"/>
      <c r="Q50" s="35"/>
      <c r="R50" s="35"/>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9">
        <f t="shared" si="8"/>
        <v>0</v>
      </c>
      <c r="BB50" s="40">
        <f t="shared" si="9"/>
        <v>0</v>
      </c>
      <c r="BC50" s="41" t="str">
        <f t="shared" si="7"/>
        <v>INR Zero Only</v>
      </c>
      <c r="IE50" s="21">
        <v>1.01</v>
      </c>
      <c r="IF50" s="21" t="s">
        <v>40</v>
      </c>
      <c r="IG50" s="21" t="s">
        <v>36</v>
      </c>
      <c r="IH50" s="21">
        <v>123.223</v>
      </c>
      <c r="II50" s="21" t="s">
        <v>38</v>
      </c>
    </row>
    <row r="51" spans="1:243" s="20" customFormat="1" ht="36.75" customHeight="1">
      <c r="A51" s="66">
        <v>27</v>
      </c>
      <c r="B51" s="68" t="s">
        <v>165</v>
      </c>
      <c r="C51" s="19" t="s">
        <v>100</v>
      </c>
      <c r="D51" s="75">
        <v>1021.85</v>
      </c>
      <c r="E51" s="76" t="s">
        <v>70</v>
      </c>
      <c r="F51" s="29">
        <v>0</v>
      </c>
      <c r="G51" s="31"/>
      <c r="H51" s="32"/>
      <c r="I51" s="33" t="s">
        <v>39</v>
      </c>
      <c r="J51" s="30">
        <f t="shared" si="6"/>
        <v>1</v>
      </c>
      <c r="K51" s="31" t="s">
        <v>62</v>
      </c>
      <c r="L51" s="31" t="s">
        <v>7</v>
      </c>
      <c r="M51" s="34"/>
      <c r="N51" s="35"/>
      <c r="O51" s="35"/>
      <c r="P51" s="45"/>
      <c r="Q51" s="35"/>
      <c r="R51" s="35"/>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9">
        <f t="shared" si="8"/>
        <v>0</v>
      </c>
      <c r="BB51" s="40">
        <f t="shared" si="9"/>
        <v>0</v>
      </c>
      <c r="BC51" s="41" t="str">
        <f t="shared" si="7"/>
        <v>INR Zero Only</v>
      </c>
      <c r="IE51" s="21">
        <v>1.01</v>
      </c>
      <c r="IF51" s="21" t="s">
        <v>40</v>
      </c>
      <c r="IG51" s="21" t="s">
        <v>36</v>
      </c>
      <c r="IH51" s="21">
        <v>123.223</v>
      </c>
      <c r="II51" s="21" t="s">
        <v>38</v>
      </c>
    </row>
    <row r="52" spans="1:243" s="20" customFormat="1" ht="33.75" customHeight="1">
      <c r="A52" s="66">
        <v>28</v>
      </c>
      <c r="B52" s="68" t="s">
        <v>166</v>
      </c>
      <c r="C52" s="19" t="s">
        <v>101</v>
      </c>
      <c r="D52" s="75">
        <v>5.41</v>
      </c>
      <c r="E52" s="76" t="s">
        <v>73</v>
      </c>
      <c r="F52" s="29">
        <v>0</v>
      </c>
      <c r="G52" s="31"/>
      <c r="H52" s="32"/>
      <c r="I52" s="33" t="s">
        <v>39</v>
      </c>
      <c r="J52" s="30">
        <f t="shared" si="6"/>
        <v>1</v>
      </c>
      <c r="K52" s="31" t="s">
        <v>62</v>
      </c>
      <c r="L52" s="31" t="s">
        <v>7</v>
      </c>
      <c r="M52" s="34"/>
      <c r="N52" s="35"/>
      <c r="O52" s="35"/>
      <c r="P52" s="45"/>
      <c r="Q52" s="35"/>
      <c r="R52" s="35"/>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f t="shared" si="8"/>
        <v>0</v>
      </c>
      <c r="BB52" s="40">
        <f t="shared" si="9"/>
        <v>0</v>
      </c>
      <c r="BC52" s="41" t="str">
        <f t="shared" si="7"/>
        <v>INR Zero Only</v>
      </c>
      <c r="IE52" s="21">
        <v>1.01</v>
      </c>
      <c r="IF52" s="21" t="s">
        <v>40</v>
      </c>
      <c r="IG52" s="21" t="s">
        <v>36</v>
      </c>
      <c r="IH52" s="21">
        <v>123.223</v>
      </c>
      <c r="II52" s="21" t="s">
        <v>38</v>
      </c>
    </row>
    <row r="53" spans="1:243" s="20" customFormat="1" ht="30" customHeight="1">
      <c r="A53" s="66">
        <v>29</v>
      </c>
      <c r="B53" s="68" t="s">
        <v>167</v>
      </c>
      <c r="C53" s="19" t="s">
        <v>102</v>
      </c>
      <c r="D53" s="75">
        <v>6.62</v>
      </c>
      <c r="E53" s="76" t="s">
        <v>73</v>
      </c>
      <c r="F53" s="29">
        <v>0</v>
      </c>
      <c r="G53" s="31"/>
      <c r="H53" s="32"/>
      <c r="I53" s="33" t="s">
        <v>39</v>
      </c>
      <c r="J53" s="30">
        <f t="shared" si="6"/>
        <v>1</v>
      </c>
      <c r="K53" s="31" t="s">
        <v>62</v>
      </c>
      <c r="L53" s="31" t="s">
        <v>7</v>
      </c>
      <c r="M53" s="34"/>
      <c r="N53" s="35"/>
      <c r="O53" s="35"/>
      <c r="P53" s="45"/>
      <c r="Q53" s="35"/>
      <c r="R53" s="35"/>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9">
        <f t="shared" si="8"/>
        <v>0</v>
      </c>
      <c r="BB53" s="40">
        <f t="shared" si="9"/>
        <v>0</v>
      </c>
      <c r="BC53" s="41" t="str">
        <f t="shared" si="7"/>
        <v>INR Zero Only</v>
      </c>
      <c r="IE53" s="21">
        <v>1.01</v>
      </c>
      <c r="IF53" s="21" t="s">
        <v>40</v>
      </c>
      <c r="IG53" s="21" t="s">
        <v>36</v>
      </c>
      <c r="IH53" s="21">
        <v>123.223</v>
      </c>
      <c r="II53" s="21" t="s">
        <v>38</v>
      </c>
    </row>
    <row r="54" spans="1:243" s="20" customFormat="1" ht="51" customHeight="1">
      <c r="A54" s="66">
        <v>30</v>
      </c>
      <c r="B54" s="74" t="s">
        <v>168</v>
      </c>
      <c r="C54" s="19" t="s">
        <v>103</v>
      </c>
      <c r="D54" s="75">
        <v>2</v>
      </c>
      <c r="E54" s="76" t="s">
        <v>74</v>
      </c>
      <c r="F54" s="29">
        <v>0</v>
      </c>
      <c r="G54" s="31"/>
      <c r="H54" s="32"/>
      <c r="I54" s="33" t="s">
        <v>39</v>
      </c>
      <c r="J54" s="30">
        <f t="shared" si="6"/>
        <v>1</v>
      </c>
      <c r="K54" s="31" t="s">
        <v>62</v>
      </c>
      <c r="L54" s="31" t="s">
        <v>7</v>
      </c>
      <c r="M54" s="34"/>
      <c r="N54" s="35"/>
      <c r="O54" s="35"/>
      <c r="P54" s="45"/>
      <c r="Q54" s="35"/>
      <c r="R54" s="35"/>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9">
        <f t="shared" si="8"/>
        <v>0</v>
      </c>
      <c r="BB54" s="40">
        <f t="shared" si="9"/>
        <v>0</v>
      </c>
      <c r="BC54" s="41" t="str">
        <f t="shared" si="7"/>
        <v>INR Zero Only</v>
      </c>
      <c r="IE54" s="21">
        <v>1.01</v>
      </c>
      <c r="IF54" s="21" t="s">
        <v>40</v>
      </c>
      <c r="IG54" s="21" t="s">
        <v>36</v>
      </c>
      <c r="IH54" s="21">
        <v>123.223</v>
      </c>
      <c r="II54" s="21" t="s">
        <v>38</v>
      </c>
    </row>
    <row r="55" spans="1:243" s="20" customFormat="1" ht="84.75" customHeight="1">
      <c r="A55" s="66">
        <v>31</v>
      </c>
      <c r="B55" s="68" t="s">
        <v>169</v>
      </c>
      <c r="C55" s="19" t="s">
        <v>104</v>
      </c>
      <c r="D55" s="75">
        <v>4</v>
      </c>
      <c r="E55" s="76" t="s">
        <v>74</v>
      </c>
      <c r="F55" s="29">
        <v>0</v>
      </c>
      <c r="G55" s="31"/>
      <c r="H55" s="32"/>
      <c r="I55" s="33" t="s">
        <v>39</v>
      </c>
      <c r="J55" s="30">
        <f t="shared" si="6"/>
        <v>1</v>
      </c>
      <c r="K55" s="31" t="s">
        <v>62</v>
      </c>
      <c r="L55" s="31" t="s">
        <v>7</v>
      </c>
      <c r="M55" s="34"/>
      <c r="N55" s="35"/>
      <c r="O55" s="35"/>
      <c r="P55" s="45"/>
      <c r="Q55" s="35"/>
      <c r="R55" s="35"/>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9">
        <f t="shared" si="8"/>
        <v>0</v>
      </c>
      <c r="BB55" s="40">
        <f t="shared" si="9"/>
        <v>0</v>
      </c>
      <c r="BC55" s="41" t="str">
        <f t="shared" si="7"/>
        <v>INR Zero Only</v>
      </c>
      <c r="IE55" s="21">
        <v>1.01</v>
      </c>
      <c r="IF55" s="21" t="s">
        <v>40</v>
      </c>
      <c r="IG55" s="21" t="s">
        <v>36</v>
      </c>
      <c r="IH55" s="21">
        <v>123.223</v>
      </c>
      <c r="II55" s="21" t="s">
        <v>38</v>
      </c>
    </row>
    <row r="56" spans="1:243" s="20" customFormat="1" ht="66.75" customHeight="1">
      <c r="A56" s="66">
        <v>32</v>
      </c>
      <c r="B56" s="68" t="s">
        <v>170</v>
      </c>
      <c r="C56" s="19" t="s">
        <v>105</v>
      </c>
      <c r="D56" s="75">
        <v>4</v>
      </c>
      <c r="E56" s="76" t="s">
        <v>74</v>
      </c>
      <c r="F56" s="29">
        <v>0</v>
      </c>
      <c r="G56" s="31"/>
      <c r="H56" s="32"/>
      <c r="I56" s="33" t="s">
        <v>39</v>
      </c>
      <c r="J56" s="30">
        <f t="shared" si="6"/>
        <v>1</v>
      </c>
      <c r="K56" s="31" t="s">
        <v>62</v>
      </c>
      <c r="L56" s="31" t="s">
        <v>7</v>
      </c>
      <c r="M56" s="34"/>
      <c r="N56" s="35"/>
      <c r="O56" s="35"/>
      <c r="P56" s="45"/>
      <c r="Q56" s="35"/>
      <c r="R56" s="35"/>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9">
        <f t="shared" si="8"/>
        <v>0</v>
      </c>
      <c r="BB56" s="40">
        <f t="shared" si="9"/>
        <v>0</v>
      </c>
      <c r="BC56" s="41" t="str">
        <f t="shared" si="7"/>
        <v>INR Zero Only</v>
      </c>
      <c r="IE56" s="21">
        <v>1.01</v>
      </c>
      <c r="IF56" s="21" t="s">
        <v>40</v>
      </c>
      <c r="IG56" s="21" t="s">
        <v>36</v>
      </c>
      <c r="IH56" s="21">
        <v>123.223</v>
      </c>
      <c r="II56" s="21" t="s">
        <v>38</v>
      </c>
    </row>
    <row r="57" spans="1:243" s="20" customFormat="1" ht="82.5" customHeight="1">
      <c r="A57" s="66">
        <v>33.1</v>
      </c>
      <c r="B57" s="68" t="s">
        <v>171</v>
      </c>
      <c r="C57" s="19" t="s">
        <v>106</v>
      </c>
      <c r="D57" s="75">
        <v>50</v>
      </c>
      <c r="E57" s="76" t="s">
        <v>188</v>
      </c>
      <c r="F57" s="29">
        <v>0</v>
      </c>
      <c r="G57" s="31"/>
      <c r="H57" s="32"/>
      <c r="I57" s="33" t="s">
        <v>39</v>
      </c>
      <c r="J57" s="30">
        <f t="shared" si="6"/>
        <v>1</v>
      </c>
      <c r="K57" s="31" t="s">
        <v>62</v>
      </c>
      <c r="L57" s="31" t="s">
        <v>7</v>
      </c>
      <c r="M57" s="34"/>
      <c r="N57" s="35"/>
      <c r="O57" s="35"/>
      <c r="P57" s="45"/>
      <c r="Q57" s="35"/>
      <c r="R57" s="35"/>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9">
        <f t="shared" si="8"/>
        <v>0</v>
      </c>
      <c r="BB57" s="40">
        <f t="shared" si="9"/>
        <v>0</v>
      </c>
      <c r="BC57" s="41" t="str">
        <f t="shared" si="7"/>
        <v>INR Zero Only</v>
      </c>
      <c r="IE57" s="21">
        <v>1.01</v>
      </c>
      <c r="IF57" s="21" t="s">
        <v>40</v>
      </c>
      <c r="IG57" s="21" t="s">
        <v>36</v>
      </c>
      <c r="IH57" s="21">
        <v>123.223</v>
      </c>
      <c r="II57" s="21" t="s">
        <v>38</v>
      </c>
    </row>
    <row r="58" spans="1:243" s="20" customFormat="1" ht="24.75" customHeight="1">
      <c r="A58" s="85">
        <v>33.2</v>
      </c>
      <c r="B58" s="68" t="s">
        <v>172</v>
      </c>
      <c r="C58" s="19" t="s">
        <v>107</v>
      </c>
      <c r="D58" s="75">
        <v>50</v>
      </c>
      <c r="E58" s="76" t="s">
        <v>188</v>
      </c>
      <c r="F58" s="29">
        <v>0</v>
      </c>
      <c r="G58" s="31"/>
      <c r="H58" s="31"/>
      <c r="I58" s="33" t="s">
        <v>39</v>
      </c>
      <c r="J58" s="30">
        <f t="shared" si="6"/>
        <v>1</v>
      </c>
      <c r="K58" s="31" t="s">
        <v>62</v>
      </c>
      <c r="L58" s="31" t="s">
        <v>7</v>
      </c>
      <c r="M58" s="34"/>
      <c r="N58" s="35"/>
      <c r="O58" s="35"/>
      <c r="P58" s="45"/>
      <c r="Q58" s="35"/>
      <c r="R58" s="35"/>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9">
        <f t="shared" si="8"/>
        <v>0</v>
      </c>
      <c r="BB58" s="40">
        <f t="shared" si="9"/>
        <v>0</v>
      </c>
      <c r="BC58" s="41" t="str">
        <f t="shared" si="7"/>
        <v>INR Zero Only</v>
      </c>
      <c r="IE58" s="21">
        <v>1.01</v>
      </c>
      <c r="IF58" s="21" t="s">
        <v>40</v>
      </c>
      <c r="IG58" s="21" t="s">
        <v>36</v>
      </c>
      <c r="IH58" s="21">
        <v>123.223</v>
      </c>
      <c r="II58" s="21" t="s">
        <v>38</v>
      </c>
    </row>
    <row r="59" spans="1:243" s="20" customFormat="1" ht="24.75" customHeight="1">
      <c r="A59" s="66">
        <v>33.3</v>
      </c>
      <c r="B59" s="68" t="s">
        <v>173</v>
      </c>
      <c r="C59" s="19" t="s">
        <v>108</v>
      </c>
      <c r="D59" s="75">
        <v>30</v>
      </c>
      <c r="E59" s="76" t="s">
        <v>188</v>
      </c>
      <c r="F59" s="29">
        <v>0</v>
      </c>
      <c r="G59" s="31"/>
      <c r="H59" s="32"/>
      <c r="I59" s="33" t="s">
        <v>39</v>
      </c>
      <c r="J59" s="30">
        <f t="shared" si="6"/>
        <v>1</v>
      </c>
      <c r="K59" s="31" t="s">
        <v>62</v>
      </c>
      <c r="L59" s="31" t="s">
        <v>7</v>
      </c>
      <c r="M59" s="34"/>
      <c r="N59" s="35"/>
      <c r="O59" s="35"/>
      <c r="P59" s="45"/>
      <c r="Q59" s="35"/>
      <c r="R59" s="35"/>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9">
        <f t="shared" si="8"/>
        <v>0</v>
      </c>
      <c r="BB59" s="40">
        <f t="shared" si="9"/>
        <v>0</v>
      </c>
      <c r="BC59" s="41" t="str">
        <f t="shared" si="7"/>
        <v>INR Zero Only</v>
      </c>
      <c r="IE59" s="21">
        <v>1.01</v>
      </c>
      <c r="IF59" s="21" t="s">
        <v>40</v>
      </c>
      <c r="IG59" s="21" t="s">
        <v>36</v>
      </c>
      <c r="IH59" s="21">
        <v>123.223</v>
      </c>
      <c r="II59" s="21" t="s">
        <v>38</v>
      </c>
    </row>
    <row r="60" spans="1:243" s="20" customFormat="1" ht="78.75" customHeight="1">
      <c r="A60" s="66">
        <v>34.1</v>
      </c>
      <c r="B60" s="68" t="s">
        <v>174</v>
      </c>
      <c r="C60" s="19" t="s">
        <v>109</v>
      </c>
      <c r="D60" s="75">
        <v>15</v>
      </c>
      <c r="E60" s="76" t="s">
        <v>188</v>
      </c>
      <c r="F60" s="29">
        <v>0</v>
      </c>
      <c r="G60" s="31"/>
      <c r="H60" s="32"/>
      <c r="I60" s="33" t="s">
        <v>39</v>
      </c>
      <c r="J60" s="30">
        <f t="shared" si="6"/>
        <v>1</v>
      </c>
      <c r="K60" s="31" t="s">
        <v>62</v>
      </c>
      <c r="L60" s="31" t="s">
        <v>7</v>
      </c>
      <c r="M60" s="34"/>
      <c r="N60" s="35"/>
      <c r="O60" s="35"/>
      <c r="P60" s="45"/>
      <c r="Q60" s="35"/>
      <c r="R60" s="35"/>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9">
        <f t="shared" si="8"/>
        <v>0</v>
      </c>
      <c r="BB60" s="40">
        <f t="shared" si="9"/>
        <v>0</v>
      </c>
      <c r="BC60" s="41" t="str">
        <f t="shared" si="7"/>
        <v>INR Zero Only</v>
      </c>
      <c r="IE60" s="21">
        <v>1.01</v>
      </c>
      <c r="IF60" s="21" t="s">
        <v>40</v>
      </c>
      <c r="IG60" s="21" t="s">
        <v>36</v>
      </c>
      <c r="IH60" s="21">
        <v>123.223</v>
      </c>
      <c r="II60" s="21" t="s">
        <v>38</v>
      </c>
    </row>
    <row r="61" spans="1:243" s="20" customFormat="1" ht="25.5" customHeight="1">
      <c r="A61" s="66">
        <v>34.2</v>
      </c>
      <c r="B61" s="67" t="s">
        <v>173</v>
      </c>
      <c r="C61" s="19" t="s">
        <v>110</v>
      </c>
      <c r="D61" s="75">
        <v>15</v>
      </c>
      <c r="E61" s="76" t="s">
        <v>188</v>
      </c>
      <c r="F61" s="29">
        <v>0</v>
      </c>
      <c r="G61" s="31"/>
      <c r="H61" s="32"/>
      <c r="I61" s="33" t="s">
        <v>39</v>
      </c>
      <c r="J61" s="30">
        <f aca="true" t="shared" si="10" ref="J61:J76">IF(I61="Less(-)",-1,1)</f>
        <v>1</v>
      </c>
      <c r="K61" s="31" t="s">
        <v>62</v>
      </c>
      <c r="L61" s="31" t="s">
        <v>7</v>
      </c>
      <c r="M61" s="34"/>
      <c r="N61" s="35"/>
      <c r="O61" s="35"/>
      <c r="P61" s="45"/>
      <c r="Q61" s="35"/>
      <c r="R61" s="35"/>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9">
        <f t="shared" si="8"/>
        <v>0</v>
      </c>
      <c r="BB61" s="40">
        <f t="shared" si="9"/>
        <v>0</v>
      </c>
      <c r="BC61" s="41" t="str">
        <f aca="true" t="shared" si="11" ref="BC61:BC76">SpellNumber(L61,BB61)</f>
        <v>INR Zero Only</v>
      </c>
      <c r="IE61" s="21">
        <v>1.01</v>
      </c>
      <c r="IF61" s="21" t="s">
        <v>40</v>
      </c>
      <c r="IG61" s="21" t="s">
        <v>36</v>
      </c>
      <c r="IH61" s="21">
        <v>123.223</v>
      </c>
      <c r="II61" s="21" t="s">
        <v>38</v>
      </c>
    </row>
    <row r="62" spans="1:243" s="20" customFormat="1" ht="26.25" customHeight="1">
      <c r="A62" s="66">
        <v>34.3</v>
      </c>
      <c r="B62" s="68" t="s">
        <v>175</v>
      </c>
      <c r="C62" s="19" t="s">
        <v>111</v>
      </c>
      <c r="D62" s="75">
        <v>10</v>
      </c>
      <c r="E62" s="76" t="s">
        <v>188</v>
      </c>
      <c r="F62" s="29">
        <v>0</v>
      </c>
      <c r="G62" s="31"/>
      <c r="H62" s="32"/>
      <c r="I62" s="33" t="s">
        <v>39</v>
      </c>
      <c r="J62" s="30">
        <f t="shared" si="10"/>
        <v>1</v>
      </c>
      <c r="K62" s="31" t="s">
        <v>62</v>
      </c>
      <c r="L62" s="31" t="s">
        <v>7</v>
      </c>
      <c r="M62" s="34"/>
      <c r="N62" s="35"/>
      <c r="O62" s="35"/>
      <c r="P62" s="45"/>
      <c r="Q62" s="35"/>
      <c r="R62" s="35"/>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9">
        <f t="shared" si="8"/>
        <v>0</v>
      </c>
      <c r="BB62" s="40">
        <f t="shared" si="9"/>
        <v>0</v>
      </c>
      <c r="BC62" s="41" t="str">
        <f t="shared" si="11"/>
        <v>INR Zero Only</v>
      </c>
      <c r="IE62" s="21">
        <v>1.01</v>
      </c>
      <c r="IF62" s="21" t="s">
        <v>40</v>
      </c>
      <c r="IG62" s="21" t="s">
        <v>36</v>
      </c>
      <c r="IH62" s="21">
        <v>123.223</v>
      </c>
      <c r="II62" s="21" t="s">
        <v>38</v>
      </c>
    </row>
    <row r="63" spans="1:243" s="20" customFormat="1" ht="48" customHeight="1">
      <c r="A63" s="66">
        <v>35.1</v>
      </c>
      <c r="B63" s="73" t="s">
        <v>176</v>
      </c>
      <c r="C63" s="19" t="s">
        <v>112</v>
      </c>
      <c r="D63" s="75">
        <v>3</v>
      </c>
      <c r="E63" s="76" t="s">
        <v>74</v>
      </c>
      <c r="F63" s="29">
        <v>0</v>
      </c>
      <c r="G63" s="31"/>
      <c r="H63" s="31"/>
      <c r="I63" s="33" t="s">
        <v>39</v>
      </c>
      <c r="J63" s="30">
        <f t="shared" si="10"/>
        <v>1</v>
      </c>
      <c r="K63" s="31" t="s">
        <v>62</v>
      </c>
      <c r="L63" s="31" t="s">
        <v>7</v>
      </c>
      <c r="M63" s="34"/>
      <c r="N63" s="35"/>
      <c r="O63" s="35"/>
      <c r="P63" s="45"/>
      <c r="Q63" s="35"/>
      <c r="R63" s="35"/>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9">
        <f t="shared" si="8"/>
        <v>0</v>
      </c>
      <c r="BB63" s="40">
        <f t="shared" si="9"/>
        <v>0</v>
      </c>
      <c r="BC63" s="41" t="str">
        <f t="shared" si="11"/>
        <v>INR Zero Only</v>
      </c>
      <c r="IE63" s="21">
        <v>1.01</v>
      </c>
      <c r="IF63" s="21" t="s">
        <v>40</v>
      </c>
      <c r="IG63" s="21" t="s">
        <v>36</v>
      </c>
      <c r="IH63" s="21">
        <v>123.223</v>
      </c>
      <c r="II63" s="21" t="s">
        <v>38</v>
      </c>
    </row>
    <row r="64" spans="1:243" s="20" customFormat="1" ht="26.25" customHeight="1">
      <c r="A64" s="66">
        <v>35.2</v>
      </c>
      <c r="B64" s="71" t="s">
        <v>177</v>
      </c>
      <c r="C64" s="19" t="s">
        <v>113</v>
      </c>
      <c r="D64" s="75">
        <v>2</v>
      </c>
      <c r="E64" s="76" t="s">
        <v>74</v>
      </c>
      <c r="F64" s="29">
        <v>0</v>
      </c>
      <c r="G64" s="31"/>
      <c r="H64" s="32"/>
      <c r="I64" s="33" t="s">
        <v>39</v>
      </c>
      <c r="J64" s="30">
        <f t="shared" si="10"/>
        <v>1</v>
      </c>
      <c r="K64" s="31" t="s">
        <v>62</v>
      </c>
      <c r="L64" s="31" t="s">
        <v>7</v>
      </c>
      <c r="M64" s="34"/>
      <c r="N64" s="35"/>
      <c r="O64" s="35"/>
      <c r="P64" s="45"/>
      <c r="Q64" s="35"/>
      <c r="R64" s="35"/>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9">
        <f t="shared" si="8"/>
        <v>0</v>
      </c>
      <c r="BB64" s="40">
        <f t="shared" si="9"/>
        <v>0</v>
      </c>
      <c r="BC64" s="41" t="str">
        <f t="shared" si="11"/>
        <v>INR Zero Only</v>
      </c>
      <c r="IE64" s="21">
        <v>1.01</v>
      </c>
      <c r="IF64" s="21" t="s">
        <v>40</v>
      </c>
      <c r="IG64" s="21" t="s">
        <v>36</v>
      </c>
      <c r="IH64" s="21">
        <v>123.223</v>
      </c>
      <c r="II64" s="21" t="s">
        <v>38</v>
      </c>
    </row>
    <row r="65" spans="1:243" s="20" customFormat="1" ht="25.5" customHeight="1">
      <c r="A65" s="66">
        <v>35.3</v>
      </c>
      <c r="B65" s="86" t="s">
        <v>177</v>
      </c>
      <c r="C65" s="19" t="s">
        <v>114</v>
      </c>
      <c r="D65" s="75">
        <v>2</v>
      </c>
      <c r="E65" s="76" t="s">
        <v>74</v>
      </c>
      <c r="F65" s="29">
        <v>0</v>
      </c>
      <c r="G65" s="31"/>
      <c r="H65" s="32"/>
      <c r="I65" s="33" t="s">
        <v>39</v>
      </c>
      <c r="J65" s="30">
        <f t="shared" si="10"/>
        <v>1</v>
      </c>
      <c r="K65" s="31" t="s">
        <v>62</v>
      </c>
      <c r="L65" s="31" t="s">
        <v>7</v>
      </c>
      <c r="M65" s="34"/>
      <c r="N65" s="35"/>
      <c r="O65" s="35"/>
      <c r="P65" s="45"/>
      <c r="Q65" s="35"/>
      <c r="R65" s="35"/>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9">
        <f t="shared" si="8"/>
        <v>0</v>
      </c>
      <c r="BB65" s="40">
        <f t="shared" si="9"/>
        <v>0</v>
      </c>
      <c r="BC65" s="41" t="str">
        <f t="shared" si="11"/>
        <v>INR Zero Only</v>
      </c>
      <c r="IE65" s="21">
        <v>1.01</v>
      </c>
      <c r="IF65" s="21" t="s">
        <v>40</v>
      </c>
      <c r="IG65" s="21" t="s">
        <v>36</v>
      </c>
      <c r="IH65" s="21">
        <v>123.223</v>
      </c>
      <c r="II65" s="21" t="s">
        <v>38</v>
      </c>
    </row>
    <row r="66" spans="1:243" s="20" customFormat="1" ht="54.75" customHeight="1">
      <c r="A66" s="66">
        <v>36</v>
      </c>
      <c r="B66" s="68" t="s">
        <v>178</v>
      </c>
      <c r="C66" s="19" t="s">
        <v>115</v>
      </c>
      <c r="D66" s="75">
        <v>4</v>
      </c>
      <c r="E66" s="76" t="s">
        <v>74</v>
      </c>
      <c r="F66" s="29">
        <v>0</v>
      </c>
      <c r="G66" s="31"/>
      <c r="H66" s="32"/>
      <c r="I66" s="33" t="s">
        <v>39</v>
      </c>
      <c r="J66" s="30">
        <f t="shared" si="10"/>
        <v>1</v>
      </c>
      <c r="K66" s="31" t="s">
        <v>62</v>
      </c>
      <c r="L66" s="31" t="s">
        <v>7</v>
      </c>
      <c r="M66" s="34"/>
      <c r="N66" s="35"/>
      <c r="O66" s="35"/>
      <c r="P66" s="45"/>
      <c r="Q66" s="35"/>
      <c r="R66" s="35"/>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9">
        <f t="shared" si="8"/>
        <v>0</v>
      </c>
      <c r="BB66" s="40">
        <f t="shared" si="9"/>
        <v>0</v>
      </c>
      <c r="BC66" s="41" t="str">
        <f t="shared" si="11"/>
        <v>INR Zero Only</v>
      </c>
      <c r="IE66" s="21">
        <v>1.01</v>
      </c>
      <c r="IF66" s="21" t="s">
        <v>40</v>
      </c>
      <c r="IG66" s="21" t="s">
        <v>36</v>
      </c>
      <c r="IH66" s="21">
        <v>123.223</v>
      </c>
      <c r="II66" s="21" t="s">
        <v>38</v>
      </c>
    </row>
    <row r="67" spans="1:243" s="20" customFormat="1" ht="55.5" customHeight="1">
      <c r="A67" s="66">
        <v>37</v>
      </c>
      <c r="B67" s="68" t="s">
        <v>179</v>
      </c>
      <c r="C67" s="19" t="s">
        <v>116</v>
      </c>
      <c r="D67" s="75">
        <v>1000</v>
      </c>
      <c r="E67" s="76" t="s">
        <v>189</v>
      </c>
      <c r="F67" s="29">
        <v>0</v>
      </c>
      <c r="G67" s="31"/>
      <c r="H67" s="32"/>
      <c r="I67" s="33" t="s">
        <v>39</v>
      </c>
      <c r="J67" s="30">
        <f t="shared" si="10"/>
        <v>1</v>
      </c>
      <c r="K67" s="31" t="s">
        <v>62</v>
      </c>
      <c r="L67" s="31" t="s">
        <v>7</v>
      </c>
      <c r="M67" s="34"/>
      <c r="N67" s="35"/>
      <c r="O67" s="35"/>
      <c r="P67" s="45"/>
      <c r="Q67" s="35"/>
      <c r="R67" s="35"/>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9">
        <f t="shared" si="8"/>
        <v>0</v>
      </c>
      <c r="BB67" s="40">
        <f t="shared" si="9"/>
        <v>0</v>
      </c>
      <c r="BC67" s="41" t="str">
        <f t="shared" si="11"/>
        <v>INR Zero Only</v>
      </c>
      <c r="IE67" s="21">
        <v>1.01</v>
      </c>
      <c r="IF67" s="21" t="s">
        <v>40</v>
      </c>
      <c r="IG67" s="21" t="s">
        <v>36</v>
      </c>
      <c r="IH67" s="21">
        <v>123.223</v>
      </c>
      <c r="II67" s="21" t="s">
        <v>38</v>
      </c>
    </row>
    <row r="68" spans="1:243" s="20" customFormat="1" ht="48" customHeight="1">
      <c r="A68" s="66">
        <v>38</v>
      </c>
      <c r="B68" s="67" t="s">
        <v>180</v>
      </c>
      <c r="C68" s="19" t="s">
        <v>117</v>
      </c>
      <c r="D68" s="75">
        <v>8</v>
      </c>
      <c r="E68" s="76" t="s">
        <v>74</v>
      </c>
      <c r="F68" s="29">
        <v>0</v>
      </c>
      <c r="G68" s="31"/>
      <c r="H68" s="31"/>
      <c r="I68" s="33" t="s">
        <v>39</v>
      </c>
      <c r="J68" s="30">
        <f t="shared" si="10"/>
        <v>1</v>
      </c>
      <c r="K68" s="31" t="s">
        <v>62</v>
      </c>
      <c r="L68" s="31" t="s">
        <v>7</v>
      </c>
      <c r="M68" s="34"/>
      <c r="N68" s="35"/>
      <c r="O68" s="35"/>
      <c r="P68" s="45"/>
      <c r="Q68" s="35"/>
      <c r="R68" s="35"/>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9">
        <f t="shared" si="8"/>
        <v>0</v>
      </c>
      <c r="BB68" s="40">
        <f t="shared" si="9"/>
        <v>0</v>
      </c>
      <c r="BC68" s="41" t="str">
        <f t="shared" si="11"/>
        <v>INR Zero Only</v>
      </c>
      <c r="IE68" s="21">
        <v>1.01</v>
      </c>
      <c r="IF68" s="21" t="s">
        <v>40</v>
      </c>
      <c r="IG68" s="21" t="s">
        <v>36</v>
      </c>
      <c r="IH68" s="21">
        <v>123.223</v>
      </c>
      <c r="II68" s="21" t="s">
        <v>38</v>
      </c>
    </row>
    <row r="69" spans="1:243" s="20" customFormat="1" ht="33.75" customHeight="1">
      <c r="A69" s="66">
        <v>39</v>
      </c>
      <c r="B69" s="68" t="s">
        <v>181</v>
      </c>
      <c r="C69" s="19" t="s">
        <v>118</v>
      </c>
      <c r="D69" s="75">
        <v>8</v>
      </c>
      <c r="E69" s="76" t="s">
        <v>74</v>
      </c>
      <c r="F69" s="29">
        <v>0</v>
      </c>
      <c r="G69" s="31"/>
      <c r="H69" s="32"/>
      <c r="I69" s="33" t="s">
        <v>39</v>
      </c>
      <c r="J69" s="30">
        <f t="shared" si="10"/>
        <v>1</v>
      </c>
      <c r="K69" s="31" t="s">
        <v>62</v>
      </c>
      <c r="L69" s="31" t="s">
        <v>7</v>
      </c>
      <c r="M69" s="34"/>
      <c r="N69" s="35"/>
      <c r="O69" s="35"/>
      <c r="P69" s="45"/>
      <c r="Q69" s="35"/>
      <c r="R69" s="35"/>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9">
        <f t="shared" si="8"/>
        <v>0</v>
      </c>
      <c r="BB69" s="40">
        <f t="shared" si="9"/>
        <v>0</v>
      </c>
      <c r="BC69" s="41" t="str">
        <f t="shared" si="11"/>
        <v>INR Zero Only</v>
      </c>
      <c r="IE69" s="21">
        <v>1.01</v>
      </c>
      <c r="IF69" s="21" t="s">
        <v>40</v>
      </c>
      <c r="IG69" s="21" t="s">
        <v>36</v>
      </c>
      <c r="IH69" s="21">
        <v>123.223</v>
      </c>
      <c r="II69" s="21" t="s">
        <v>38</v>
      </c>
    </row>
    <row r="70" spans="1:243" s="20" customFormat="1" ht="31.5" customHeight="1">
      <c r="A70" s="66">
        <v>40</v>
      </c>
      <c r="B70" s="74" t="s">
        <v>182</v>
      </c>
      <c r="C70" s="19" t="s">
        <v>119</v>
      </c>
      <c r="D70" s="75">
        <v>4</v>
      </c>
      <c r="E70" s="76" t="s">
        <v>74</v>
      </c>
      <c r="F70" s="29">
        <v>0</v>
      </c>
      <c r="G70" s="31"/>
      <c r="H70" s="32"/>
      <c r="I70" s="33" t="s">
        <v>39</v>
      </c>
      <c r="J70" s="30">
        <f t="shared" si="10"/>
        <v>1</v>
      </c>
      <c r="K70" s="31" t="s">
        <v>62</v>
      </c>
      <c r="L70" s="31" t="s">
        <v>7</v>
      </c>
      <c r="M70" s="34"/>
      <c r="N70" s="35"/>
      <c r="O70" s="35"/>
      <c r="P70" s="45"/>
      <c r="Q70" s="35"/>
      <c r="R70" s="35"/>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9">
        <f t="shared" si="8"/>
        <v>0</v>
      </c>
      <c r="BB70" s="40">
        <f t="shared" si="9"/>
        <v>0</v>
      </c>
      <c r="BC70" s="41" t="str">
        <f t="shared" si="11"/>
        <v>INR Zero Only</v>
      </c>
      <c r="IE70" s="21">
        <v>1.01</v>
      </c>
      <c r="IF70" s="21" t="s">
        <v>40</v>
      </c>
      <c r="IG70" s="21" t="s">
        <v>36</v>
      </c>
      <c r="IH70" s="21">
        <v>123.223</v>
      </c>
      <c r="II70" s="21" t="s">
        <v>38</v>
      </c>
    </row>
    <row r="71" spans="1:243" s="20" customFormat="1" ht="71.25" customHeight="1">
      <c r="A71" s="66">
        <v>41</v>
      </c>
      <c r="B71" s="68" t="s">
        <v>183</v>
      </c>
      <c r="C71" s="19" t="s">
        <v>120</v>
      </c>
      <c r="D71" s="75">
        <v>6</v>
      </c>
      <c r="E71" s="76" t="s">
        <v>74</v>
      </c>
      <c r="F71" s="29">
        <v>0</v>
      </c>
      <c r="G71" s="31"/>
      <c r="H71" s="32"/>
      <c r="I71" s="33" t="s">
        <v>39</v>
      </c>
      <c r="J71" s="30">
        <f t="shared" si="10"/>
        <v>1</v>
      </c>
      <c r="K71" s="31" t="s">
        <v>62</v>
      </c>
      <c r="L71" s="31" t="s">
        <v>7</v>
      </c>
      <c r="M71" s="34"/>
      <c r="N71" s="35"/>
      <c r="O71" s="35"/>
      <c r="P71" s="45"/>
      <c r="Q71" s="35"/>
      <c r="R71" s="35"/>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9">
        <f t="shared" si="8"/>
        <v>0</v>
      </c>
      <c r="BB71" s="40">
        <f t="shared" si="9"/>
        <v>0</v>
      </c>
      <c r="BC71" s="41" t="str">
        <f t="shared" si="11"/>
        <v>INR Zero Only</v>
      </c>
      <c r="IE71" s="21">
        <v>1.01</v>
      </c>
      <c r="IF71" s="21" t="s">
        <v>40</v>
      </c>
      <c r="IG71" s="21" t="s">
        <v>36</v>
      </c>
      <c r="IH71" s="21">
        <v>123.223</v>
      </c>
      <c r="II71" s="21" t="s">
        <v>38</v>
      </c>
    </row>
    <row r="72" spans="1:243" s="20" customFormat="1" ht="173.25" customHeight="1">
      <c r="A72" s="66">
        <v>42</v>
      </c>
      <c r="B72" s="68" t="s">
        <v>184</v>
      </c>
      <c r="C72" s="19" t="s">
        <v>121</v>
      </c>
      <c r="D72" s="75">
        <v>299.7</v>
      </c>
      <c r="E72" s="76" t="s">
        <v>71</v>
      </c>
      <c r="F72" s="29">
        <v>0</v>
      </c>
      <c r="G72" s="31"/>
      <c r="H72" s="32"/>
      <c r="I72" s="33" t="s">
        <v>39</v>
      </c>
      <c r="J72" s="30">
        <f t="shared" si="10"/>
        <v>1</v>
      </c>
      <c r="K72" s="31" t="s">
        <v>62</v>
      </c>
      <c r="L72" s="31" t="s">
        <v>7</v>
      </c>
      <c r="M72" s="34"/>
      <c r="N72" s="35"/>
      <c r="O72" s="35"/>
      <c r="P72" s="45"/>
      <c r="Q72" s="35"/>
      <c r="R72" s="35"/>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9">
        <f t="shared" si="8"/>
        <v>0</v>
      </c>
      <c r="BB72" s="40">
        <f t="shared" si="9"/>
        <v>0</v>
      </c>
      <c r="BC72" s="41" t="str">
        <f t="shared" si="11"/>
        <v>INR Zero Only</v>
      </c>
      <c r="IE72" s="21">
        <v>1.01</v>
      </c>
      <c r="IF72" s="21" t="s">
        <v>40</v>
      </c>
      <c r="IG72" s="21" t="s">
        <v>36</v>
      </c>
      <c r="IH72" s="21">
        <v>123.223</v>
      </c>
      <c r="II72" s="21" t="s">
        <v>38</v>
      </c>
    </row>
    <row r="73" spans="1:243" s="20" customFormat="1" ht="84" customHeight="1">
      <c r="A73" s="66">
        <v>43</v>
      </c>
      <c r="B73" s="68" t="s">
        <v>185</v>
      </c>
      <c r="C73" s="19" t="s">
        <v>122</v>
      </c>
      <c r="D73" s="75">
        <v>290</v>
      </c>
      <c r="E73" s="76" t="s">
        <v>71</v>
      </c>
      <c r="F73" s="29">
        <v>0</v>
      </c>
      <c r="G73" s="31"/>
      <c r="H73" s="31"/>
      <c r="I73" s="33" t="s">
        <v>39</v>
      </c>
      <c r="J73" s="30">
        <f t="shared" si="10"/>
        <v>1</v>
      </c>
      <c r="K73" s="31" t="s">
        <v>62</v>
      </c>
      <c r="L73" s="31" t="s">
        <v>7</v>
      </c>
      <c r="M73" s="34"/>
      <c r="N73" s="35"/>
      <c r="O73" s="35"/>
      <c r="P73" s="45"/>
      <c r="Q73" s="35"/>
      <c r="R73" s="35"/>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9">
        <f t="shared" si="8"/>
        <v>0</v>
      </c>
      <c r="BB73" s="40">
        <f t="shared" si="9"/>
        <v>0</v>
      </c>
      <c r="BC73" s="41" t="str">
        <f t="shared" si="11"/>
        <v>INR Zero Only</v>
      </c>
      <c r="IE73" s="21">
        <v>1.01</v>
      </c>
      <c r="IF73" s="21" t="s">
        <v>40</v>
      </c>
      <c r="IG73" s="21" t="s">
        <v>36</v>
      </c>
      <c r="IH73" s="21">
        <v>123.223</v>
      </c>
      <c r="II73" s="21" t="s">
        <v>38</v>
      </c>
    </row>
    <row r="74" spans="1:243" s="20" customFormat="1" ht="87.75" customHeight="1">
      <c r="A74" s="66">
        <v>44</v>
      </c>
      <c r="B74" s="72" t="s">
        <v>123</v>
      </c>
      <c r="C74" s="19" t="s">
        <v>124</v>
      </c>
      <c r="D74" s="75">
        <v>12.6</v>
      </c>
      <c r="E74" s="76" t="s">
        <v>70</v>
      </c>
      <c r="F74" s="29">
        <v>0</v>
      </c>
      <c r="G74" s="31"/>
      <c r="H74" s="32"/>
      <c r="I74" s="33" t="s">
        <v>39</v>
      </c>
      <c r="J74" s="30">
        <f t="shared" si="10"/>
        <v>1</v>
      </c>
      <c r="K74" s="31" t="s">
        <v>62</v>
      </c>
      <c r="L74" s="31" t="s">
        <v>7</v>
      </c>
      <c r="M74" s="34"/>
      <c r="N74" s="35"/>
      <c r="O74" s="35"/>
      <c r="P74" s="45"/>
      <c r="Q74" s="35"/>
      <c r="R74" s="35"/>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9">
        <f t="shared" si="8"/>
        <v>0</v>
      </c>
      <c r="BB74" s="40">
        <f t="shared" si="9"/>
        <v>0</v>
      </c>
      <c r="BC74" s="41" t="str">
        <f t="shared" si="11"/>
        <v>INR Zero Only</v>
      </c>
      <c r="IE74" s="21">
        <v>1.01</v>
      </c>
      <c r="IF74" s="21" t="s">
        <v>40</v>
      </c>
      <c r="IG74" s="21" t="s">
        <v>36</v>
      </c>
      <c r="IH74" s="21">
        <v>123.223</v>
      </c>
      <c r="II74" s="21" t="s">
        <v>38</v>
      </c>
    </row>
    <row r="75" spans="1:243" s="20" customFormat="1" ht="69.75" customHeight="1">
      <c r="A75" s="66">
        <v>45</v>
      </c>
      <c r="B75" s="72" t="s">
        <v>186</v>
      </c>
      <c r="C75" s="19" t="s">
        <v>125</v>
      </c>
      <c r="D75" s="75">
        <v>16.2</v>
      </c>
      <c r="E75" s="76" t="s">
        <v>70</v>
      </c>
      <c r="F75" s="29">
        <v>0</v>
      </c>
      <c r="G75" s="31"/>
      <c r="H75" s="32"/>
      <c r="I75" s="33" t="s">
        <v>39</v>
      </c>
      <c r="J75" s="30">
        <f t="shared" si="10"/>
        <v>1</v>
      </c>
      <c r="K75" s="31" t="s">
        <v>62</v>
      </c>
      <c r="L75" s="31" t="s">
        <v>7</v>
      </c>
      <c r="M75" s="34"/>
      <c r="N75" s="35"/>
      <c r="O75" s="35"/>
      <c r="P75" s="45"/>
      <c r="Q75" s="35"/>
      <c r="R75" s="35"/>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9">
        <f t="shared" si="8"/>
        <v>0</v>
      </c>
      <c r="BB75" s="40">
        <f t="shared" si="9"/>
        <v>0</v>
      </c>
      <c r="BC75" s="41" t="str">
        <f t="shared" si="11"/>
        <v>INR Zero Only</v>
      </c>
      <c r="IE75" s="21">
        <v>1.01</v>
      </c>
      <c r="IF75" s="21" t="s">
        <v>40</v>
      </c>
      <c r="IG75" s="21" t="s">
        <v>36</v>
      </c>
      <c r="IH75" s="21">
        <v>123.223</v>
      </c>
      <c r="II75" s="21" t="s">
        <v>38</v>
      </c>
    </row>
    <row r="76" spans="1:243" s="20" customFormat="1" ht="59.25" customHeight="1">
      <c r="A76" s="66">
        <v>46</v>
      </c>
      <c r="B76" s="73" t="s">
        <v>187</v>
      </c>
      <c r="C76" s="19" t="s">
        <v>126</v>
      </c>
      <c r="D76" s="75">
        <v>10</v>
      </c>
      <c r="E76" s="76" t="s">
        <v>74</v>
      </c>
      <c r="F76" s="29">
        <v>0</v>
      </c>
      <c r="G76" s="31"/>
      <c r="H76" s="32"/>
      <c r="I76" s="33" t="s">
        <v>39</v>
      </c>
      <c r="J76" s="30">
        <f t="shared" si="10"/>
        <v>1</v>
      </c>
      <c r="K76" s="31" t="s">
        <v>62</v>
      </c>
      <c r="L76" s="31" t="s">
        <v>7</v>
      </c>
      <c r="M76" s="34"/>
      <c r="N76" s="35"/>
      <c r="O76" s="35"/>
      <c r="P76" s="45"/>
      <c r="Q76" s="35"/>
      <c r="R76" s="35"/>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9">
        <f t="shared" si="8"/>
        <v>0</v>
      </c>
      <c r="BB76" s="40">
        <f t="shared" si="9"/>
        <v>0</v>
      </c>
      <c r="BC76" s="41" t="str">
        <f t="shared" si="11"/>
        <v>INR Zero Only</v>
      </c>
      <c r="IE76" s="21">
        <v>1.01</v>
      </c>
      <c r="IF76" s="21" t="s">
        <v>40</v>
      </c>
      <c r="IG76" s="21" t="s">
        <v>36</v>
      </c>
      <c r="IH76" s="21">
        <v>123.223</v>
      </c>
      <c r="II76" s="21" t="s">
        <v>38</v>
      </c>
    </row>
    <row r="77" spans="1:243" s="20" customFormat="1" ht="24" customHeight="1">
      <c r="A77" s="22" t="s">
        <v>60</v>
      </c>
      <c r="B77" s="22"/>
      <c r="C77" s="60"/>
      <c r="D77" s="61"/>
      <c r="E77" s="61"/>
      <c r="F77" s="61"/>
      <c r="G77" s="61"/>
      <c r="H77" s="62"/>
      <c r="I77" s="62"/>
      <c r="J77" s="62"/>
      <c r="K77" s="62"/>
      <c r="L77" s="61"/>
      <c r="M77" s="42"/>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43">
        <f>SUM(BA13:BA28)</f>
        <v>0</v>
      </c>
      <c r="BB77" s="43">
        <f>SUM(BB13:BB76)</f>
        <v>0</v>
      </c>
      <c r="BC77" s="44" t="str">
        <f>SpellNumber($E$2,BB77)</f>
        <v>INR Zero Only</v>
      </c>
      <c r="IE77" s="21">
        <v>4</v>
      </c>
      <c r="IF77" s="21" t="s">
        <v>42</v>
      </c>
      <c r="IG77" s="21" t="s">
        <v>59</v>
      </c>
      <c r="IH77" s="21">
        <v>10</v>
      </c>
      <c r="II77" s="21" t="s">
        <v>38</v>
      </c>
    </row>
    <row r="78" spans="1:243" s="23" customFormat="1" ht="39" customHeight="1" hidden="1">
      <c r="A78" s="46" t="s">
        <v>64</v>
      </c>
      <c r="B78" s="47"/>
      <c r="C78" s="48"/>
      <c r="D78" s="49"/>
      <c r="E78" s="50" t="s">
        <v>61</v>
      </c>
      <c r="F78" s="51"/>
      <c r="G78" s="52"/>
      <c r="H78" s="53"/>
      <c r="I78" s="53"/>
      <c r="J78" s="53"/>
      <c r="K78" s="54"/>
      <c r="L78" s="55"/>
      <c r="M78" s="56"/>
      <c r="O78" s="20"/>
      <c r="P78" s="20"/>
      <c r="Q78" s="20"/>
      <c r="R78" s="20"/>
      <c r="S78" s="20"/>
      <c r="BA78" s="57">
        <f>IF(ISBLANK(F78),0,IF(E78="Excess (+)",ROUND(BA77+(BA77*F78),2),IF(E78="Less (-)",ROUND(BA77+(BA77*F78*(-1)),2),0)))</f>
        <v>0</v>
      </c>
      <c r="BB78" s="58">
        <f>ROUND(BA78,0)</f>
        <v>0</v>
      </c>
      <c r="BC78" s="59" t="str">
        <f>SpellNumber(L78,BB78)</f>
        <v> Zero Only</v>
      </c>
      <c r="IE78" s="24"/>
      <c r="IF78" s="24"/>
      <c r="IG78" s="24"/>
      <c r="IH78" s="24"/>
      <c r="II78" s="24"/>
    </row>
    <row r="79" spans="1:243" s="23" customFormat="1" ht="32.25" customHeight="1">
      <c r="A79" s="22" t="s">
        <v>63</v>
      </c>
      <c r="B79" s="22"/>
      <c r="C79" s="90" t="str">
        <f>SpellNumber($E$2,BB77)</f>
        <v>INR Zero Only</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2"/>
      <c r="IE79" s="24"/>
      <c r="IF79" s="24"/>
      <c r="IG79" s="24"/>
      <c r="IH79" s="24"/>
      <c r="II79" s="24"/>
    </row>
    <row r="80" spans="3:243" s="14" customFormat="1" ht="15">
      <c r="C80" s="25"/>
      <c r="D80" s="25"/>
      <c r="E80" s="25"/>
      <c r="F80" s="25"/>
      <c r="G80" s="25"/>
      <c r="H80" s="25"/>
      <c r="I80" s="25"/>
      <c r="J80" s="25"/>
      <c r="K80" s="25"/>
      <c r="L80" s="25"/>
      <c r="M80" s="25"/>
      <c r="O80" s="25"/>
      <c r="BA80" s="25"/>
      <c r="BC80" s="25"/>
      <c r="IE80" s="15"/>
      <c r="IF80" s="15"/>
      <c r="IG80" s="15"/>
      <c r="IH80" s="15"/>
      <c r="II80" s="15"/>
    </row>
  </sheetData>
  <sheetProtection password="EEC8" sheet="1" selectLockedCells="1"/>
  <mergeCells count="8">
    <mergeCell ref="A9:BC9"/>
    <mergeCell ref="C79:BC79"/>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8">
      <formula1>IF(ISBLANK(F78),$A$3:$C$3,$B$3:$C$3)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8">
      <formula1>0</formula1>
      <formula2>IF(E78&lt;&gt;"Select",99.9,0)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8">
      <formula1>IF(E78&lt;&gt;"Select",0,-1)</formula1>
      <formula2>IF(E78&lt;&gt;"Select",99.99,-1)</formula2>
    </dataValidation>
    <dataValidation type="list" allowBlank="1" showInputMessage="1" showErrorMessage="1" sqref="L64 L65 L66 L67 L68 L69 L70 L71 L72 L73 L74 L75 L13 L14 L15 L16 L17 L18 L19 L20 L21 L22 L23 L24 L25 L26 L27 L28 L29 L30 L31 L32 L33 L34 L35 L36 L37 L38 L39 L40 L41 L42 L43 L44 L45 L46 L47 L48 L49 L50 L51 L52 L53 L54 L55 L56 L57 L58 L59 L60 L61 L62 L63 L76">
      <formula1>"INR"</formula1>
    </dataValidation>
    <dataValidation type="decimal" allowBlank="1" showInputMessage="1" showErrorMessage="1" promptTitle="Rate Entry" prompt="Please enter Basic Rate in Rupees for this item. " errorTitle="Invaid Entry" error="Only Numeric Values are allowed. " sqref="M13:M77">
      <formula1>0</formula1>
      <formula2>999999999999999</formula2>
    </dataValidation>
    <dataValidation allowBlank="1" showInputMessage="1" showErrorMessage="1" promptTitle="Item Description" prompt="Please enter Item Description in text" sqref="B18:B19 B37:B40 B43:B45 B54 B68:B70 B56 B65 B76 B27 B34 B24 B21"/>
    <dataValidation allowBlank="1" showInputMessage="1" showErrorMessage="1" promptTitle="Addition / Deduction" prompt="Please Choose the correct One" sqref="J13:J76"/>
    <dataValidation type="list" showInputMessage="1" showErrorMessage="1" sqref="I13:I76">
      <formula1>"Excess(+), Less(-)"</formula1>
    </dataValidation>
    <dataValidation type="decimal" allowBlank="1" showInputMessage="1" showErrorMessage="1" errorTitle="Invalid Entry" error="Only Numeric Values are allowed. " sqref="A13:A36 A38:A76">
      <formula1>0</formula1>
      <formula2>999999999999999</formula2>
    </dataValidation>
    <dataValidation allowBlank="1" showInputMessage="1" showErrorMessage="1" promptTitle="Itemcode/Make" prompt="Please enter text" sqref="C13:C76"/>
    <dataValidation type="decimal" allowBlank="1" showInputMessage="1" showErrorMessage="1" promptTitle="Rate Entry" prompt="Please enter the Other Taxes2 in Rupees for this item. " errorTitle="Invaid Entry" error="Only Numeric Values are allowed. " sqref="N13:O7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6">
      <formula1>0</formula1>
      <formula2>999999999999999</formula2>
    </dataValidation>
    <dataValidation allowBlank="1" showInputMessage="1" showErrorMessage="1" promptTitle="Units" prompt="Please enter Units in text" sqref="E13:E76"/>
    <dataValidation type="decimal" allowBlank="1" showInputMessage="1" showErrorMessage="1" promptTitle="Quantity" prompt="Please enter the Quantity for this item. " errorTitle="Invalid Entry" error="Only Numeric Values are allowed. " sqref="F13:F76 D13:D7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76">
      <formula1>"Partial Conversion, Full Conversion"</formula1>
    </dataValidation>
  </dataValidations>
  <printOptions/>
  <pageMargins left="0.5511811023622047" right="0.31496062992125984" top="0.37" bottom="0.38" header="0.21" footer="0.29"/>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2024-01-03T12:37:17Z</cp:lastPrinted>
  <dcterms:created xsi:type="dcterms:W3CDTF">2009-01-30T06:42:42Z</dcterms:created>
  <dcterms:modified xsi:type="dcterms:W3CDTF">2024-01-04T07:21:19Z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