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'BoQ1'!$A$1:$BC$66</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<sst xmlns="http://schemas.openxmlformats.org/spreadsheetml/2006/main" count="364" uniqueCount="114">
  <si>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</si>
  <si>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</si>
  <si>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</si>
  <si>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</si>
  <si>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</si>
  <si>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</si>
  <si>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</si>
  <si>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</si>
  <si>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</si>
  <si>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</si>
  <si>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</si>
  <si>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</si>
  <si>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</si>
  <si>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</si>
  <si>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</si>
  <si>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</si>
  <si>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</si>
  <si>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</si>
  <si>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</si>
  <si>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</si>
  <si>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</si>
  <si>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</si>
  <si>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</si>
  <si>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</si>
  <si>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</si>
  <si>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</si>
  <si>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</si>
  <si>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</si>
  <si>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</si>
  <si>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</si>
  <si>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</si>
  <si>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</si>
  <si>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</si>
  <si>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</si>
  <si>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</si>
  <si>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</si>
  <si>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</si>
  <si>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</si>
  <si>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</si>
  <si>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</si>
  <si>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</si>
  <si>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</si>
  <si>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</si>
  <si>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</si>
  <si>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</si>
  <si>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</si>
  <si>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</si>
  <si>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Select</t>
  </si>
  <si>
    <t>Full Conversion</t>
  </si>
  <si>
    <t xml:space="preserve">Contract No:  </t>
  </si>
  <si>
    <t>Quoted Rate in Words</t>
  </si>
  <si>
    <t>Quoted Rate in Figures</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</si>
  <si>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</si>
  <si>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t>
    </r>
    <r>
      <rPr>
        <b/>
        <sz val="11"/>
        <color indexed="10"/>
        <rFont val="Arial"/>
        <family val="2"/>
      </rPr>
      <t>Rs.      P</t>
    </r>
    <r>
      <rPr>
        <b/>
        <sz val="11"/>
        <rFont val="Arial"/>
        <family val="2"/>
      </rPr>
      <t xml:space="preserve">
 </t>
    </r>
  </si>
  <si>
    <r>
      <t xml:space="preserve">Estimated Rate in
</t>
    </r>
    <r>
      <rPr>
        <b/>
        <sz val="11"/>
        <color indexed="10"/>
        <rFont val="Arial"/>
        <family val="2"/>
      </rPr>
      <t>Rs.      P</t>
    </r>
  </si>
  <si>
    <t>Tender Inviting Authority: Director IIIM Jammu</t>
  </si>
  <si>
    <t>Name of Work:"Upgradation/Renovation of Laboratory in backside Portion of Kissan Training Centre at Chatha Farm,CSIR-IIIM Jammu" Electrical Work.</t>
  </si>
  <si>
    <r>
      <t xml:space="preserve">TOTAL AMOUNT  With Taxes in
</t>
    </r>
    <r>
      <rPr>
        <b/>
        <sz val="11"/>
        <color indexed="10"/>
        <rFont val="Arial"/>
        <family val="2"/>
      </rPr>
      <t>Rs.      P</t>
    </r>
  </si>
  <si>
    <t>Wiring for light point/ fan point/ exhaust fan point/ call bell point with 1.5 sq.mm FRLS PVC insulated copper conductor single core cable in surface / recessed medium class PVC conduit, with modular type switch, phenolic laminated sheet, suitable size G.I. box and earthing the point with 1.5 sq.mm. FRLS PVC insulated copper conductor single core cable etc as required. make Havells/ABB/Polycab/Anchor</t>
  </si>
  <si>
    <t>Group C</t>
  </si>
  <si>
    <t>point</t>
  </si>
  <si>
    <t>Wiring in existing conduit: Supply and drawing following sizes of FRLS PVC insulated copper conductor, single core cable in existing surface/ recessed steel/ PVC conduit as requried . Make- Havells/RR/Anchor/Shalimar</t>
  </si>
  <si>
    <t xml:space="preserve">2 x 1.5 sq.mm </t>
  </si>
  <si>
    <t xml:space="preserve">2 x 2.5 sq.mm </t>
  </si>
  <si>
    <t>2 x 4.0 sq.mm</t>
  </si>
  <si>
    <t xml:space="preserve">2 x 6.0 sq.mm </t>
  </si>
  <si>
    <t xml:space="preserve">4 x 10.0 sq.mm </t>
  </si>
  <si>
    <t>mtr.</t>
  </si>
  <si>
    <t>Twin Flat</t>
  </si>
  <si>
    <t>Supplying and fixing of following sizes of medium class PVC conduit along with accessories in surface/recess including cutting the wall and making good the same in case of recessed conduit as required. Make- National/Satia/ISI marked (2mm thick)</t>
  </si>
  <si>
    <t>20 mm  (2mm thick)</t>
  </si>
  <si>
    <t>25 mm  (2mm thick)</t>
  </si>
  <si>
    <t>40 mm  (2mm thick)</t>
  </si>
  <si>
    <t>Supplying and fixing following sizes of Modules, GI Box with Modular base and Cover plate  for modular switches in recesess etc as required. Make- Anchor/Legrand/ABB</t>
  </si>
  <si>
    <t>1 or 2 Module ( 75 x 75 MM )</t>
  </si>
  <si>
    <t>3 Module ( 100 mm x 75 mm )</t>
  </si>
  <si>
    <t>4 Module ( 125 mm x 75 mm)</t>
  </si>
  <si>
    <t>6 Module ( 200 mm x 75 mm )</t>
  </si>
  <si>
    <t>Supplying and fixing following Modular type switch/ socket on the existing Switch box/ cover including connections etc. as required. Make-Anchor/Havells/Carbtree</t>
  </si>
  <si>
    <t>5/6 amps switch</t>
  </si>
  <si>
    <t>15/16 amps switch</t>
  </si>
  <si>
    <t>3 pin 5/6 amps socket outlet</t>
  </si>
  <si>
    <t>6 pin15/16 amps socket outlet</t>
  </si>
  <si>
    <t>Telephone Socket outlet</t>
  </si>
  <si>
    <t>Supplying and fixing 3 pin, 5 amp ceiling rose on the existing junction box/ wooden block including connection etc as required. Make- Anchor/Havells/Crompton</t>
  </si>
  <si>
    <t>Supplying and drawing of UTP 4 pair CAT 6 LAN Cable  Single run in theexisting surface/ recessed steel/ PVC conduit as required. Dlink/Havells/Shalimar</t>
  </si>
  <si>
    <t>Supplying and fixing following way, horizontal type three pole and neutral, sheet steel, MCB distribution board, 415 volts, on surface/recess, complete with tinned copper bus bar, neutral bus bar,earth bar, din bar, interconnections, powder painted includingearthing etc. as required. (But without MCB/RCCB/Isolator)  Makes- Havells/ABB/Schnider</t>
  </si>
  <si>
    <t>8 way (4 + 24), Double door</t>
  </si>
  <si>
    <t>Supplying and fixing following way, single pole and neutral, sheetsteel, MCB distribution board, 240 volts, on surface/ recess,complete with tinned copper bus bar, neutral bus bar, earth bar,din bar, interconnections, powder painted including earthing etc.as required. (But without MCB/RCCB/Isolator)   Make-Havells/L&amp;T/Legrand/Schinder</t>
  </si>
  <si>
    <t>12 way Double door</t>
  </si>
  <si>
    <t>Supplying and fixing 5 amps to 32 amps rating, 240/415 volts, “C”curve, miniature circuit breaker suitable for inductive load offollowing poles in the existing MCB DB complete with connections,testing and commissioning etc. as required. . Make-Havells/L&amp;T/ABB/Indo</t>
  </si>
  <si>
    <t>Single pole</t>
  </si>
  <si>
    <t>Single pole and neutral</t>
  </si>
  <si>
    <t>Double pole</t>
  </si>
  <si>
    <t>nos.</t>
  </si>
  <si>
    <t>each</t>
  </si>
  <si>
    <t>Earthing with copper earth plate 600 mm X 600 mm X 3 mm thickincluding accessories, and providing masonry enclosure with coverplate having locking arrangement and watering pipe of 2.7 metrelong etc. with charcoal/ coke and salt as required.</t>
  </si>
  <si>
    <t>Supplying and laying 25 mm X 5 mm copper strip at 0.50 metrebelow ground as strip earth electrode, including connection/terminating with nut, bolt, spring, washer etc. as required. (Jointingshall be done by overlapping and with 2 sets of brass nut bolt &amp;spring washer spaced at 50mm)</t>
  </si>
  <si>
    <t>supplying and fixing of 2'x2' recess mounted  LED fixture with 25-30 watts lamp. Make- Havells/Philips/Crompton</t>
  </si>
  <si>
    <t>Supply and fixing of wall mountain fan 16" . Makes-Havells/Crompton/Bajaj/Usha</t>
  </si>
  <si>
    <t>Supplying and fixing of 63 amps MCB,TPN. Make-Havells/L&amp;T/ABB/Indo</t>
  </si>
  <si>
    <t>Supplying and fixing of 40 amps MCB,DP.. Make-Havells/L&amp;T/ABB/Indo</t>
  </si>
  <si>
    <t xml:space="preserve">Supplying and fixing MCB Box cover for covering 40 ampsMCB, DP. </t>
  </si>
  <si>
    <t>Supplying and fixing of  Metal Exhaust Fans 12 inches with Louvers. . Make-Havells/Crompton/Usha/Bajaj</t>
  </si>
  <si>
    <t>Supplying and fixing of 4 feet LED light 20 watt.. Make-Havells/Crompton/Philips/Bajaj</t>
  </si>
  <si>
    <t>Supplying, installation, commissioning and testing of 300 amps outdoor LT panel with 16 SWG MS Sheet. The panel should be dust free with proper rubber gaskets. The panel should be floor mounted with BUS Bar chamber, Earthing point, interconnections with Copper wiring. The panel should be coated with 2 coats of enamel paint( Grey Shade) with designation of incoming and outgoing feeder as per detail below: A. Incoming MCCB 250 amps 4 pole, 50 K ( 1 no),  outgoing 125 amps MCCB 4 pole, 25 K ( 2 nos),  with indicators with AE make Ammeters and Voltmers with end terminations. Make of MCCBS should be L&amp;T/Siemens only</t>
  </si>
  <si>
    <t>Supply of 3.5 X 185 sq.mm XLPE Cable,A2XFY . Makes- Havells/ABB/KEI/Shalimar.The job includes termination at Panels with lugs.</t>
  </si>
  <si>
    <t>Supply of 3.5 X 70 sq.mm XLPE Cable,A2XFY . Makes- Havells/ABB/KEI/Shalimar.The job includes termination at Panels with lugs.</t>
  </si>
  <si>
    <t>Laying of 3.5 X 185 sq.mm, XLPE Cable.Makes- Havells/ABB/KEI/Shalimar</t>
  </si>
  <si>
    <t>Laying of 3.5 X 70 sq.mm, XLPE Cable.Makes- Havells/ABB/KEI/Shalimar</t>
  </si>
  <si>
    <t>Supply,Installation,Testing and commissioning of 400 amps heavyduty Changeover with side Handle alongwith cable end terminations. Make-HPL/Havells//INDO</t>
  </si>
  <si>
    <t>nos</t>
  </si>
  <si>
    <t>Supplying and drawing plain 16/0.2 ( 0.5) twin flat flexible FR PVC insulated annealed copper conductor, unarmored telephone cable in the PVC sleeve of Suitable size. Make Dlink/Shalimar/Havells</t>
  </si>
  <si>
    <t>RJ-25 Internet termination points .</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</si>
</sst>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75">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b/>
      <sz val="11"/>
      <color indexed="17"/>
      <name val="Arial"/>
      <family val="2"/>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sz val="11"/>
      <color indexed="8"/>
      <name val="Courier New"/>
      <family val="3"/>
    </font>
    <font>
      <sz val="11"/>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b/>
      <sz val="11"/>
      <color rgb="FF00B050"/>
      <name val="Arial"/>
      <family val="2"/>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sz val="11"/>
      <color rgb="FF000000"/>
      <name val="Courier New"/>
      <family val="3"/>
    </font>
    <font>
      <sz val="11"/>
      <color theme="1"/>
      <name val="Arial"/>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9" fillId="0" borderId="0" applyNumberFormat="0" applyFill="0" applyBorder="0" applyAlignment="0" applyProtection="0"/>
    <xf numFmtId="0" fontId="8"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01">
    <xf numFmtId="0" fontId="0" fillId="0" borderId="0" xfId="0" applyFont="1" applyAlignment="1">
      <alignment/>
    </xf>
    <xf numFmtId="0" fontId="3" fillId="0" borderId="0" xfId="57" applyNumberFormat="1" applyFont="1" applyFill="1" applyBorder="1" applyAlignment="1">
      <alignment vertical="center"/>
      <protection/>
    </xf>
    <xf numFmtId="0" fontId="61" fillId="0" borderId="0" xfId="57" applyNumberFormat="1" applyFont="1" applyFill="1" applyBorder="1" applyAlignment="1" applyProtection="1">
      <alignment vertical="center"/>
      <protection locked="0"/>
    </xf>
    <xf numFmtId="0" fontId="61" fillId="0" borderId="0" xfId="57" applyNumberFormat="1" applyFont="1" applyFill="1" applyBorder="1" applyAlignment="1">
      <alignment vertical="center"/>
      <protection/>
    </xf>
    <xf numFmtId="0" fontId="62"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3"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1"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1"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1"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4"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horizontal="center" vertical="top"/>
      <protection/>
    </xf>
    <xf numFmtId="0" fontId="65" fillId="0" borderId="13" xfId="58" applyNumberFormat="1" applyFont="1" applyFill="1" applyBorder="1" applyAlignment="1">
      <alignment horizontal="left" wrapText="1" readingOrder="1"/>
      <protection/>
    </xf>
    <xf numFmtId="0" fontId="3" fillId="0" borderId="13" xfId="58" applyNumberFormat="1" applyFont="1" applyFill="1" applyBorder="1" applyAlignment="1">
      <alignmen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7" applyNumberFormat="1" applyFont="1" applyFill="1" applyBorder="1" applyAlignment="1" applyProtection="1">
      <alignment vertical="top"/>
      <protection/>
    </xf>
    <xf numFmtId="0" fontId="2" fillId="0" borderId="14" xfId="57" applyNumberFormat="1" applyFont="1" applyFill="1" applyBorder="1" applyAlignment="1" applyProtection="1">
      <alignment horizontal="right" vertical="top"/>
      <protection locked="0"/>
    </xf>
    <xf numFmtId="0" fontId="2" fillId="0" borderId="15" xfId="57" applyNumberFormat="1" applyFont="1" applyFill="1" applyBorder="1" applyAlignment="1" applyProtection="1">
      <alignment horizontal="center" vertical="top" wrapText="1"/>
      <protection/>
    </xf>
    <xf numFmtId="0" fontId="2" fillId="0" borderId="15" xfId="57" applyNumberFormat="1" applyFont="1" applyFill="1" applyBorder="1" applyAlignment="1">
      <alignment horizontal="center" vertical="top" wrapText="1"/>
      <protection/>
    </xf>
    <xf numFmtId="0" fontId="2" fillId="0" borderId="16" xfId="58" applyNumberFormat="1" applyFont="1" applyFill="1" applyBorder="1" applyAlignment="1">
      <alignment horizontal="right" vertical="top"/>
      <protection/>
    </xf>
    <xf numFmtId="172" fontId="2" fillId="0" borderId="16" xfId="58" applyNumberFormat="1" applyFont="1" applyFill="1" applyBorder="1" applyAlignment="1">
      <alignment horizontal="right" vertical="top"/>
      <protection/>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61" fillId="0" borderId="0" xfId="57" applyNumberFormat="1" applyFont="1" applyFill="1" applyAlignment="1">
      <alignment vertical="top"/>
      <protection/>
    </xf>
    <xf numFmtId="172" fontId="3" fillId="0" borderId="13" xfId="58" applyNumberFormat="1" applyFont="1" applyFill="1" applyBorder="1" applyAlignment="1">
      <alignment vertical="top"/>
      <protection/>
    </xf>
    <xf numFmtId="0" fontId="2" fillId="0" borderId="13" xfId="57" applyNumberFormat="1" applyFont="1" applyFill="1" applyBorder="1" applyAlignment="1" applyProtection="1">
      <alignment horizontal="right" vertical="top"/>
      <protection locked="0"/>
    </xf>
    <xf numFmtId="172" fontId="2" fillId="0" borderId="13" xfId="57" applyNumberFormat="1" applyFont="1" applyFill="1" applyBorder="1" applyAlignment="1" applyProtection="1">
      <alignment horizontal="right" vertical="top"/>
      <protection locked="0"/>
    </xf>
    <xf numFmtId="172" fontId="2" fillId="0" borderId="11" xfId="57" applyNumberFormat="1" applyFont="1" applyFill="1" applyBorder="1" applyAlignment="1" applyProtection="1">
      <alignment horizontal="center" vertical="top" wrapText="1"/>
      <protection/>
    </xf>
    <xf numFmtId="172" fontId="2" fillId="0" borderId="11" xfId="57" applyNumberFormat="1" applyFont="1" applyFill="1" applyBorder="1" applyAlignment="1">
      <alignment horizontal="center" vertical="top" wrapText="1"/>
      <protection/>
    </xf>
    <xf numFmtId="172" fontId="2" fillId="0" borderId="13" xfId="57" applyNumberFormat="1" applyFont="1" applyFill="1" applyBorder="1" applyAlignment="1">
      <alignment horizontal="center" vertical="top" wrapText="1"/>
      <protection/>
    </xf>
    <xf numFmtId="172" fontId="66" fillId="0" borderId="13" xfId="57" applyNumberFormat="1" applyFont="1" applyFill="1" applyBorder="1" applyAlignment="1">
      <alignment horizontal="center" vertical="top" wrapText="1"/>
      <protection/>
    </xf>
    <xf numFmtId="0" fontId="2" fillId="0" borderId="13" xfId="58" applyNumberFormat="1" applyFont="1" applyFill="1" applyBorder="1" applyAlignment="1" applyProtection="1">
      <alignment horizontal="right" vertical="top"/>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7" xfId="58" applyNumberFormat="1" applyFont="1" applyFill="1" applyBorder="1" applyAlignment="1">
      <alignment vertical="top"/>
      <protection/>
    </xf>
    <xf numFmtId="0" fontId="6" fillId="0" borderId="18" xfId="58" applyNumberFormat="1" applyFont="1" applyFill="1" applyBorder="1" applyAlignment="1">
      <alignment vertical="top"/>
      <protection/>
    </xf>
    <xf numFmtId="0" fontId="3" fillId="0" borderId="18" xfId="58" applyNumberFormat="1" applyFont="1" applyFill="1" applyBorder="1" applyAlignment="1">
      <alignment vertical="top"/>
      <protection/>
    </xf>
    <xf numFmtId="172" fontId="3" fillId="0" borderId="0" xfId="57" applyNumberFormat="1" applyFont="1" applyFill="1" applyAlignment="1">
      <alignment vertical="top"/>
      <protection/>
    </xf>
    <xf numFmtId="0" fontId="2" fillId="0" borderId="18" xfId="58" applyNumberFormat="1" applyFont="1" applyFill="1" applyBorder="1" applyAlignment="1">
      <alignment horizontal="left" vertical="top"/>
      <protection/>
    </xf>
    <xf numFmtId="0" fontId="67"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8" fillId="33" borderId="11" xfId="58" applyNumberFormat="1" applyFont="1" applyFill="1" applyBorder="1" applyAlignment="1" applyProtection="1">
      <alignment vertical="center" wrapText="1"/>
      <protection locked="0"/>
    </xf>
    <xf numFmtId="0" fontId="67"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1"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9" fillId="0" borderId="0" xfId="57" applyNumberFormat="1" applyFont="1" applyFill="1">
      <alignment/>
      <protection/>
    </xf>
    <xf numFmtId="172" fontId="70" fillId="0" borderId="19" xfId="58" applyNumberFormat="1" applyFont="1" applyFill="1" applyBorder="1" applyAlignment="1">
      <alignment horizontal="right" vertical="top"/>
      <protection/>
    </xf>
    <xf numFmtId="172" fontId="6" fillId="0" borderId="20" xfId="58" applyNumberFormat="1" applyFont="1" applyFill="1" applyBorder="1" applyAlignment="1">
      <alignment horizontal="right" vertical="top"/>
      <protection/>
    </xf>
    <xf numFmtId="10" fontId="71" fillId="33" borderId="11" xfId="63" applyNumberFormat="1" applyFont="1" applyFill="1" applyBorder="1" applyAlignment="1">
      <alignment horizontal="center" vertical="center"/>
    </xf>
    <xf numFmtId="0" fontId="62" fillId="0" borderId="0" xfId="59" applyNumberFormat="1" applyFont="1" applyFill="1" applyBorder="1" applyAlignment="1" applyProtection="1">
      <alignment horizontal="center" vertical="center"/>
      <protection/>
    </xf>
    <xf numFmtId="172" fontId="2" fillId="0" borderId="13" xfId="57" applyNumberFormat="1" applyFont="1" applyFill="1" applyBorder="1" applyAlignment="1" applyProtection="1">
      <alignment horizontal="right" vertical="top"/>
      <protection/>
    </xf>
    <xf numFmtId="2" fontId="2" fillId="0" borderId="16"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174" fontId="3" fillId="0" borderId="13" xfId="58" applyNumberFormat="1" applyFont="1" applyFill="1" applyBorder="1" applyAlignment="1">
      <alignment vertical="top"/>
      <protection/>
    </xf>
    <xf numFmtId="2" fontId="3" fillId="0" borderId="13" xfId="58" applyNumberFormat="1" applyFont="1" applyFill="1" applyBorder="1" applyAlignment="1">
      <alignment vertical="top"/>
      <protection/>
    </xf>
    <xf numFmtId="0" fontId="64" fillId="0" borderId="11" xfId="58" applyNumberFormat="1" applyFont="1" applyFill="1" applyBorder="1" applyAlignment="1">
      <alignment horizontal="center" vertical="top" wrapText="1"/>
      <protection/>
    </xf>
    <xf numFmtId="0" fontId="72" fillId="0" borderId="13" xfId="58" applyNumberFormat="1" applyFont="1" applyFill="1" applyBorder="1" applyAlignment="1">
      <alignment horizontal="left" wrapText="1" readingOrder="1"/>
      <protection/>
    </xf>
    <xf numFmtId="0" fontId="3" fillId="0" borderId="13" xfId="57" applyFont="1" applyFill="1" applyBorder="1" applyAlignment="1">
      <alignment horizontal="justify" vertical="top" shrinkToFit="1"/>
      <protection/>
    </xf>
    <xf numFmtId="0" fontId="2" fillId="0" borderId="13" xfId="57" applyNumberFormat="1" applyFont="1" applyFill="1" applyBorder="1" applyAlignment="1">
      <alignment horizontal="left" vertical="top"/>
      <protection/>
    </xf>
    <xf numFmtId="174" fontId="2" fillId="0" borderId="13" xfId="58" applyNumberFormat="1" applyFont="1" applyFill="1" applyBorder="1" applyAlignment="1">
      <alignment horizontal="left" vertical="top"/>
      <protection/>
    </xf>
    <xf numFmtId="172" fontId="2" fillId="0" borderId="13" xfId="58" applyNumberFormat="1" applyFont="1" applyFill="1" applyBorder="1" applyAlignment="1">
      <alignment horizontal="left" vertical="top"/>
      <protection/>
    </xf>
    <xf numFmtId="0" fontId="2" fillId="0" borderId="13" xfId="57" applyFont="1" applyFill="1" applyBorder="1" applyAlignment="1">
      <alignment horizontal="left"/>
      <protection/>
    </xf>
    <xf numFmtId="2" fontId="2" fillId="0" borderId="13" xfId="57" applyNumberFormat="1" applyFont="1" applyFill="1" applyBorder="1" applyAlignment="1">
      <alignment horizontal="left"/>
      <protection/>
    </xf>
    <xf numFmtId="2" fontId="2" fillId="0" borderId="13" xfId="58" applyNumberFormat="1" applyFont="1" applyFill="1" applyBorder="1" applyAlignment="1">
      <alignment horizontal="left" vertical="top"/>
      <protection/>
    </xf>
    <xf numFmtId="0" fontId="3" fillId="0" borderId="13" xfId="57" applyFont="1" applyFill="1" applyBorder="1" applyAlignment="1">
      <alignment horizontal="justify" vertical="top"/>
      <protection/>
    </xf>
    <xf numFmtId="173" fontId="2" fillId="0" borderId="13" xfId="57" applyNumberFormat="1" applyFont="1" applyFill="1" applyBorder="1" applyAlignment="1">
      <alignment horizontal="left"/>
      <protection/>
    </xf>
    <xf numFmtId="0" fontId="3" fillId="0" borderId="13" xfId="57" applyFont="1" applyFill="1" applyBorder="1" applyAlignment="1">
      <alignment horizontal="left"/>
      <protection/>
    </xf>
    <xf numFmtId="0" fontId="3" fillId="0" borderId="13" xfId="57" applyFont="1" applyFill="1" applyBorder="1" applyAlignment="1">
      <alignment/>
      <protection/>
    </xf>
    <xf numFmtId="0" fontId="3" fillId="0" borderId="13" xfId="57" applyFont="1" applyFill="1" applyBorder="1" applyAlignment="1">
      <alignment wrapText="1"/>
      <protection/>
    </xf>
    <xf numFmtId="0" fontId="73" fillId="0" borderId="13" xfId="0" applyFont="1" applyFill="1" applyBorder="1" applyAlignment="1">
      <alignment horizontal="left" vertical="top" wrapText="1"/>
    </xf>
    <xf numFmtId="0" fontId="2" fillId="0" borderId="10"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8" xfId="58" applyNumberFormat="1" applyFont="1" applyFill="1" applyBorder="1" applyAlignment="1">
      <alignment horizontal="center" vertical="top" wrapText="1"/>
      <protection/>
    </xf>
    <xf numFmtId="0" fontId="6" fillId="0" borderId="21" xfId="58" applyNumberFormat="1" applyFont="1" applyFill="1" applyBorder="1" applyAlignment="1">
      <alignment horizontal="center" vertical="top" wrapText="1"/>
      <protection/>
    </xf>
    <xf numFmtId="0" fontId="74"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3" fillId="0" borderId="22"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8" xfId="58" applyNumberFormat="1" applyFont="1" applyFill="1" applyBorder="1" applyAlignment="1" applyProtection="1">
      <alignment horizontal="left" vertical="top"/>
      <protection locked="0"/>
    </xf>
    <xf numFmtId="0" fontId="2" fillId="0" borderId="21"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67"/>
  <sheetViews>
    <sheetView showGridLines="0" zoomScale="73" zoomScaleNormal="73" zoomScalePageLayoutView="0" workbookViewId="0" topLeftCell="A56">
      <selection activeCell="M61" sqref="M61"/>
    </sheetView>
  </sheetViews>
  <sheetFormatPr defaultColWidth="9.140625" defaultRowHeight="15"/>
  <cols>
    <col min="1" max="1" width="15.421875" style="60" customWidth="1"/>
    <col min="2" max="2" width="52.7109375" style="60" customWidth="1"/>
    <col min="3" max="3" width="12.8515625" style="60" hidden="1" customWidth="1"/>
    <col min="4" max="4" width="12.00390625" style="60" customWidth="1"/>
    <col min="5" max="5" width="11.00390625" style="60" customWidth="1"/>
    <col min="6" max="6" width="14.421875" style="60" hidden="1" customWidth="1"/>
    <col min="7" max="7" width="14.140625" style="60" hidden="1" customWidth="1"/>
    <col min="8" max="9" width="12.140625" style="60" hidden="1" customWidth="1"/>
    <col min="10" max="10" width="9.00390625" style="60" hidden="1" customWidth="1"/>
    <col min="11" max="11" width="19.57421875" style="60" hidden="1" customWidth="1"/>
    <col min="12" max="12" width="14.28125" style="60" hidden="1" customWidth="1"/>
    <col min="13" max="13" width="19.00390625" style="60" customWidth="1"/>
    <col min="14" max="14" width="15.28125" style="61" hidden="1" customWidth="1"/>
    <col min="15" max="15" width="14.28125" style="60" hidden="1" customWidth="1"/>
    <col min="16" max="16" width="17.28125" style="60" hidden="1" customWidth="1"/>
    <col min="17" max="17" width="18.421875" style="60" hidden="1" customWidth="1"/>
    <col min="18" max="18" width="17.421875" style="60" hidden="1" customWidth="1"/>
    <col min="19" max="19" width="14.7109375" style="60" hidden="1" customWidth="1"/>
    <col min="20" max="20" width="14.8515625" style="60" hidden="1" customWidth="1"/>
    <col min="21" max="21" width="16.421875" style="60" hidden="1" customWidth="1"/>
    <col min="22" max="22" width="13.00390625" style="60" hidden="1" customWidth="1"/>
    <col min="23" max="51" width="9.140625" style="60" hidden="1" customWidth="1"/>
    <col min="52" max="52" width="10.28125" style="60" hidden="1" customWidth="1"/>
    <col min="53" max="53" width="20.28125" style="60" customWidth="1"/>
    <col min="54" max="54" width="18.8515625" style="60" hidden="1" customWidth="1"/>
    <col min="55" max="55" width="43.57421875" style="60" customWidth="1"/>
    <col min="56" max="238" width="9.140625" style="60" customWidth="1"/>
    <col min="239" max="243" width="9.140625" style="62" customWidth="1"/>
    <col min="244" max="16384" width="9.140625" style="60" customWidth="1"/>
  </cols>
  <sheetData>
    <row r="1" spans="1:243" s="1" customFormat="1" ht="25.5" customHeight="1">
      <c r="A1" s="94" t="str">
        <f>B2&amp;" BoQ"</f>
        <v>Item Rate BoQ</v>
      </c>
      <c r="B1" s="94"/>
      <c r="C1" s="94"/>
      <c r="D1" s="94"/>
      <c r="E1" s="94"/>
      <c r="F1" s="94"/>
      <c r="G1" s="94"/>
      <c r="H1" s="94"/>
      <c r="I1" s="94"/>
      <c r="J1" s="94"/>
      <c r="K1" s="94"/>
      <c r="L1" s="94"/>
      <c r="O1" s="2"/>
      <c r="P1" s="2"/>
      <c r="Q1" s="3"/>
      <c r="IE1" s="3"/>
      <c r="IF1" s="3"/>
      <c r="IG1" s="3"/>
      <c r="IH1" s="3"/>
      <c r="II1" s="3"/>
    </row>
    <row r="2" spans="1:17" s="1" customFormat="1" ht="25.5" customHeight="1" hidden="1">
      <c r="A2" s="4" t="s">
        <v>3</v>
      </c>
      <c r="B2" s="4" t="s">
        <v>4</v>
      </c>
      <c r="C2" s="66" t="s">
        <v>5</v>
      </c>
      <c r="D2" s="66"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95" t="s">
        <v>55</v>
      </c>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IE4" s="7"/>
      <c r="IF4" s="7"/>
      <c r="IG4" s="7"/>
      <c r="IH4" s="7"/>
      <c r="II4" s="7"/>
    </row>
    <row r="5" spans="1:243" s="6" customFormat="1" ht="30.75" customHeight="1">
      <c r="A5" s="95" t="s">
        <v>56</v>
      </c>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IE5" s="7"/>
      <c r="IF5" s="7"/>
      <c r="IG5" s="7"/>
      <c r="IH5" s="7"/>
      <c r="II5" s="7"/>
    </row>
    <row r="6" spans="1:243" s="6" customFormat="1" ht="30.75" customHeight="1">
      <c r="A6" s="95" t="s">
        <v>49</v>
      </c>
      <c r="B6" s="95"/>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c r="AX6" s="95"/>
      <c r="AY6" s="95"/>
      <c r="AZ6" s="95"/>
      <c r="BA6" s="95"/>
      <c r="BB6" s="95"/>
      <c r="BC6" s="95"/>
      <c r="IE6" s="7"/>
      <c r="IF6" s="7"/>
      <c r="IG6" s="7"/>
      <c r="IH6" s="7"/>
      <c r="II6" s="7"/>
    </row>
    <row r="7" spans="1:243" s="6" customFormat="1" ht="29.25" customHeight="1" hidden="1">
      <c r="A7" s="96" t="s">
        <v>10</v>
      </c>
      <c r="B7" s="96"/>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c r="AU7" s="96"/>
      <c r="AV7" s="96"/>
      <c r="AW7" s="96"/>
      <c r="AX7" s="96"/>
      <c r="AY7" s="96"/>
      <c r="AZ7" s="96"/>
      <c r="BA7" s="96"/>
      <c r="BB7" s="96"/>
      <c r="BC7" s="96"/>
      <c r="IE7" s="7"/>
      <c r="IF7" s="7"/>
      <c r="IG7" s="7"/>
      <c r="IH7" s="7"/>
      <c r="II7" s="7"/>
    </row>
    <row r="8" spans="1:243" s="9" customFormat="1" ht="61.5" customHeight="1">
      <c r="A8" s="8" t="s">
        <v>52</v>
      </c>
      <c r="B8" s="97"/>
      <c r="C8" s="98"/>
      <c r="D8" s="98"/>
      <c r="E8" s="98"/>
      <c r="F8" s="98"/>
      <c r="G8" s="98"/>
      <c r="H8" s="98"/>
      <c r="I8" s="98"/>
      <c r="J8" s="98"/>
      <c r="K8" s="98"/>
      <c r="L8" s="98"/>
      <c r="M8" s="98"/>
      <c r="N8" s="98"/>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8"/>
      <c r="BA8" s="98"/>
      <c r="BB8" s="98"/>
      <c r="BC8" s="99"/>
      <c r="IE8" s="10"/>
      <c r="IF8" s="10"/>
      <c r="IG8" s="10"/>
      <c r="IH8" s="10"/>
      <c r="II8" s="10"/>
    </row>
    <row r="9" spans="1:243" s="11" customFormat="1" ht="61.5" customHeight="1">
      <c r="A9" s="88" t="s">
        <v>11</v>
      </c>
      <c r="B9" s="89"/>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90"/>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54</v>
      </c>
      <c r="G11" s="13"/>
      <c r="H11" s="13"/>
      <c r="I11" s="13" t="s">
        <v>21</v>
      </c>
      <c r="J11" s="13" t="s">
        <v>22</v>
      </c>
      <c r="K11" s="13" t="s">
        <v>23</v>
      </c>
      <c r="L11" s="13" t="s">
        <v>24</v>
      </c>
      <c r="M11" s="16" t="s">
        <v>53</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73" t="s">
        <v>57</v>
      </c>
      <c r="BB11" s="17" t="s">
        <v>32</v>
      </c>
      <c r="BC11" s="17" t="s">
        <v>33</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2" customFormat="1" ht="118.5" customHeight="1">
      <c r="A13" s="19">
        <v>1</v>
      </c>
      <c r="B13" s="82" t="s">
        <v>58</v>
      </c>
      <c r="C13" s="20"/>
      <c r="D13" s="42"/>
      <c r="E13" s="76"/>
      <c r="F13" s="21"/>
      <c r="G13" s="22"/>
      <c r="H13" s="22"/>
      <c r="I13" s="21"/>
      <c r="J13" s="23"/>
      <c r="K13" s="24"/>
      <c r="L13" s="24"/>
      <c r="M13" s="25"/>
      <c r="N13" s="26"/>
      <c r="O13" s="26"/>
      <c r="P13" s="27"/>
      <c r="Q13" s="26"/>
      <c r="R13" s="26"/>
      <c r="S13" s="2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29"/>
      <c r="BB13" s="30"/>
      <c r="BC13" s="31"/>
      <c r="IE13" s="33">
        <v>1</v>
      </c>
      <c r="IF13" s="33" t="s">
        <v>34</v>
      </c>
      <c r="IG13" s="33" t="s">
        <v>35</v>
      </c>
      <c r="IH13" s="33">
        <v>10</v>
      </c>
      <c r="II13" s="33" t="s">
        <v>36</v>
      </c>
    </row>
    <row r="14" spans="1:243" s="32" customFormat="1" ht="18.75" customHeight="1">
      <c r="A14" s="19">
        <v>1.1</v>
      </c>
      <c r="B14" s="75" t="s">
        <v>59</v>
      </c>
      <c r="C14" s="20"/>
      <c r="D14" s="81">
        <v>110</v>
      </c>
      <c r="E14" s="76" t="s">
        <v>60</v>
      </c>
      <c r="F14" s="72"/>
      <c r="G14" s="35"/>
      <c r="H14" s="22"/>
      <c r="I14" s="21" t="s">
        <v>38</v>
      </c>
      <c r="J14" s="23">
        <f>IF(I14="Less(-)",-1,1)</f>
        <v>1</v>
      </c>
      <c r="K14" s="24" t="s">
        <v>48</v>
      </c>
      <c r="L14" s="24" t="s">
        <v>7</v>
      </c>
      <c r="M14" s="70"/>
      <c r="N14" s="36"/>
      <c r="O14" s="36"/>
      <c r="P14" s="37"/>
      <c r="Q14" s="36"/>
      <c r="R14" s="36"/>
      <c r="S14" s="38"/>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68">
        <f>total_amount_ba($B$2,$D$2,D14,F14,J14,K14,M14)</f>
        <v>0</v>
      </c>
      <c r="BB14" s="68">
        <f>BA14+SUM(N14:AZ14)</f>
        <v>0</v>
      </c>
      <c r="BC14" s="31" t="str">
        <f>SpellNumber(L14,BB14)</f>
        <v>INR Zero Only</v>
      </c>
      <c r="IE14" s="33">
        <v>1.01</v>
      </c>
      <c r="IF14" s="33" t="s">
        <v>39</v>
      </c>
      <c r="IG14" s="33" t="s">
        <v>35</v>
      </c>
      <c r="IH14" s="33">
        <v>123.223</v>
      </c>
      <c r="II14" s="33" t="s">
        <v>37</v>
      </c>
    </row>
    <row r="15" spans="1:243" s="32" customFormat="1" ht="77.25" customHeight="1">
      <c r="A15" s="19">
        <v>2</v>
      </c>
      <c r="B15" s="75" t="s">
        <v>61</v>
      </c>
      <c r="C15" s="20"/>
      <c r="D15" s="78"/>
      <c r="E15" s="76"/>
      <c r="F15" s="34"/>
      <c r="G15" s="35"/>
      <c r="H15" s="35"/>
      <c r="I15" s="21"/>
      <c r="J15" s="23"/>
      <c r="K15" s="24"/>
      <c r="L15" s="24"/>
      <c r="M15" s="67"/>
      <c r="N15" s="36"/>
      <c r="O15" s="36"/>
      <c r="P15" s="37"/>
      <c r="Q15" s="36"/>
      <c r="R15" s="36"/>
      <c r="S15" s="38"/>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68"/>
      <c r="BB15" s="68"/>
      <c r="BC15" s="31"/>
      <c r="IE15" s="33">
        <v>1.02</v>
      </c>
      <c r="IF15" s="33" t="s">
        <v>40</v>
      </c>
      <c r="IG15" s="33" t="s">
        <v>41</v>
      </c>
      <c r="IH15" s="33">
        <v>213</v>
      </c>
      <c r="II15" s="33" t="s">
        <v>37</v>
      </c>
    </row>
    <row r="16" spans="1:243" s="32" customFormat="1" ht="18.75" customHeight="1">
      <c r="A16" s="19">
        <v>2.1</v>
      </c>
      <c r="B16" s="82" t="s">
        <v>62</v>
      </c>
      <c r="C16" s="20"/>
      <c r="D16" s="83">
        <v>500</v>
      </c>
      <c r="E16" s="79" t="s">
        <v>67</v>
      </c>
      <c r="F16" s="72"/>
      <c r="G16" s="35"/>
      <c r="H16" s="35"/>
      <c r="I16" s="21" t="s">
        <v>38</v>
      </c>
      <c r="J16" s="23">
        <f>IF(I16="Less(-)",-1,1)</f>
        <v>1</v>
      </c>
      <c r="K16" s="24" t="s">
        <v>48</v>
      </c>
      <c r="L16" s="24" t="s">
        <v>7</v>
      </c>
      <c r="M16" s="70"/>
      <c r="N16" s="36"/>
      <c r="O16" s="36"/>
      <c r="P16" s="37"/>
      <c r="Q16" s="36"/>
      <c r="R16" s="36"/>
      <c r="S16" s="38"/>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68">
        <f>total_amount_ba($B$2,$D$2,D16,F16,J16,K16,M16)</f>
        <v>0</v>
      </c>
      <c r="BB16" s="68">
        <f>BA16+SUM(N16:AZ16)</f>
        <v>0</v>
      </c>
      <c r="BC16" s="31" t="str">
        <f>SpellNumber(L16,BB16)</f>
        <v>INR Zero Only</v>
      </c>
      <c r="IE16" s="33">
        <v>2</v>
      </c>
      <c r="IF16" s="33" t="s">
        <v>34</v>
      </c>
      <c r="IG16" s="33" t="s">
        <v>42</v>
      </c>
      <c r="IH16" s="33">
        <v>10</v>
      </c>
      <c r="II16" s="33" t="s">
        <v>37</v>
      </c>
    </row>
    <row r="17" spans="1:243" s="32" customFormat="1" ht="18.75" customHeight="1">
      <c r="A17" s="19">
        <v>2.2</v>
      </c>
      <c r="B17" s="82" t="s">
        <v>63</v>
      </c>
      <c r="C17" s="20"/>
      <c r="D17" s="83">
        <v>300</v>
      </c>
      <c r="E17" s="79" t="s">
        <v>67</v>
      </c>
      <c r="F17" s="72"/>
      <c r="G17" s="35"/>
      <c r="H17" s="35"/>
      <c r="I17" s="21" t="s">
        <v>38</v>
      </c>
      <c r="J17" s="23">
        <f>IF(I17="Less(-)",-1,1)</f>
        <v>1</v>
      </c>
      <c r="K17" s="24" t="s">
        <v>48</v>
      </c>
      <c r="L17" s="24" t="s">
        <v>7</v>
      </c>
      <c r="M17" s="70"/>
      <c r="N17" s="36"/>
      <c r="O17" s="36"/>
      <c r="P17" s="37"/>
      <c r="Q17" s="36"/>
      <c r="R17" s="36"/>
      <c r="S17" s="38"/>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68">
        <f>total_amount_ba($B$2,$D$2,D17,F17,J17,K17,M17)</f>
        <v>0</v>
      </c>
      <c r="BB17" s="68">
        <f>BA17+SUM(N17:AZ17)</f>
        <v>0</v>
      </c>
      <c r="BC17" s="31" t="str">
        <f>SpellNumber(L17,BB17)</f>
        <v>INR Zero Only</v>
      </c>
      <c r="IE17" s="33">
        <v>3</v>
      </c>
      <c r="IF17" s="33" t="s">
        <v>43</v>
      </c>
      <c r="IG17" s="33" t="s">
        <v>44</v>
      </c>
      <c r="IH17" s="33">
        <v>10</v>
      </c>
      <c r="II17" s="33" t="s">
        <v>37</v>
      </c>
    </row>
    <row r="18" spans="1:243" s="32" customFormat="1" ht="18.75" customHeight="1">
      <c r="A18" s="19">
        <v>2.3</v>
      </c>
      <c r="B18" s="82" t="s">
        <v>64</v>
      </c>
      <c r="C18" s="20"/>
      <c r="D18" s="83">
        <v>625</v>
      </c>
      <c r="E18" s="79" t="s">
        <v>67</v>
      </c>
      <c r="F18" s="72"/>
      <c r="G18" s="35"/>
      <c r="H18" s="35"/>
      <c r="I18" s="21" t="s">
        <v>38</v>
      </c>
      <c r="J18" s="23">
        <f>IF(I18="Less(-)",-1,1)</f>
        <v>1</v>
      </c>
      <c r="K18" s="24" t="s">
        <v>48</v>
      </c>
      <c r="L18" s="24" t="s">
        <v>7</v>
      </c>
      <c r="M18" s="70"/>
      <c r="N18" s="36"/>
      <c r="O18" s="36"/>
      <c r="P18" s="37"/>
      <c r="Q18" s="36"/>
      <c r="R18" s="36"/>
      <c r="S18" s="38"/>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68">
        <f>total_amount_ba($B$2,$D$2,D18,F18,J18,K18,M18)</f>
        <v>0</v>
      </c>
      <c r="BB18" s="68">
        <f>BA18+SUM(N18:AZ18)</f>
        <v>0</v>
      </c>
      <c r="BC18" s="31" t="str">
        <f>SpellNumber(L18,BB18)</f>
        <v>INR Zero Only</v>
      </c>
      <c r="IE18" s="33">
        <v>1.01</v>
      </c>
      <c r="IF18" s="33" t="s">
        <v>39</v>
      </c>
      <c r="IG18" s="33" t="s">
        <v>35</v>
      </c>
      <c r="IH18" s="33">
        <v>123.223</v>
      </c>
      <c r="II18" s="33" t="s">
        <v>37</v>
      </c>
    </row>
    <row r="19" spans="1:243" s="32" customFormat="1" ht="18.75" customHeight="1">
      <c r="A19" s="19">
        <v>2.4</v>
      </c>
      <c r="B19" s="82" t="s">
        <v>65</v>
      </c>
      <c r="C19" s="20"/>
      <c r="D19" s="83">
        <v>325</v>
      </c>
      <c r="E19" s="79" t="s">
        <v>67</v>
      </c>
      <c r="F19" s="72"/>
      <c r="G19" s="35"/>
      <c r="H19" s="35"/>
      <c r="I19" s="21" t="s">
        <v>38</v>
      </c>
      <c r="J19" s="23">
        <f>IF(I19="Less(-)",-1,1)</f>
        <v>1</v>
      </c>
      <c r="K19" s="24" t="s">
        <v>48</v>
      </c>
      <c r="L19" s="24" t="s">
        <v>7</v>
      </c>
      <c r="M19" s="70"/>
      <c r="N19" s="36"/>
      <c r="O19" s="36"/>
      <c r="P19" s="37"/>
      <c r="Q19" s="36"/>
      <c r="R19" s="36"/>
      <c r="S19" s="38"/>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68">
        <f>total_amount_ba($B$2,$D$2,D19,F19,J19,K19,M19)</f>
        <v>0</v>
      </c>
      <c r="BB19" s="68">
        <f>BA19+SUM(N19:AZ19)</f>
        <v>0</v>
      </c>
      <c r="BC19" s="31" t="str">
        <f>SpellNumber(L19,BB19)</f>
        <v>INR Zero Only</v>
      </c>
      <c r="IE19" s="33">
        <v>1.02</v>
      </c>
      <c r="IF19" s="33" t="s">
        <v>40</v>
      </c>
      <c r="IG19" s="33" t="s">
        <v>41</v>
      </c>
      <c r="IH19" s="33">
        <v>213</v>
      </c>
      <c r="II19" s="33" t="s">
        <v>37</v>
      </c>
    </row>
    <row r="20" spans="1:243" s="32" customFormat="1" ht="18.75" customHeight="1">
      <c r="A20" s="19">
        <v>2.5</v>
      </c>
      <c r="B20" s="82" t="s">
        <v>66</v>
      </c>
      <c r="C20" s="20"/>
      <c r="D20" s="83">
        <v>60</v>
      </c>
      <c r="E20" s="79" t="s">
        <v>67</v>
      </c>
      <c r="F20" s="72"/>
      <c r="G20" s="35"/>
      <c r="H20" s="35"/>
      <c r="I20" s="21" t="s">
        <v>38</v>
      </c>
      <c r="J20" s="23">
        <f>IF(I20="Less(-)",-1,1)</f>
        <v>1</v>
      </c>
      <c r="K20" s="24" t="s">
        <v>48</v>
      </c>
      <c r="L20" s="24" t="s">
        <v>7</v>
      </c>
      <c r="M20" s="70"/>
      <c r="N20" s="36"/>
      <c r="O20" s="36"/>
      <c r="P20" s="37"/>
      <c r="Q20" s="36"/>
      <c r="R20" s="36"/>
      <c r="S20" s="38"/>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68">
        <f>total_amount_ba($B$2,$D$2,D20,F20,J20,K20,M20)</f>
        <v>0</v>
      </c>
      <c r="BB20" s="68">
        <f>BA20+SUM(N20:AZ20)</f>
        <v>0</v>
      </c>
      <c r="BC20" s="31" t="str">
        <f>SpellNumber(L20,BB20)</f>
        <v>INR Zero Only</v>
      </c>
      <c r="IE20" s="33">
        <v>2</v>
      </c>
      <c r="IF20" s="33" t="s">
        <v>34</v>
      </c>
      <c r="IG20" s="33" t="s">
        <v>42</v>
      </c>
      <c r="IH20" s="33">
        <v>10</v>
      </c>
      <c r="II20" s="33" t="s">
        <v>37</v>
      </c>
    </row>
    <row r="21" spans="1:243" s="32" customFormat="1" ht="63.75" customHeight="1">
      <c r="A21" s="19">
        <v>3</v>
      </c>
      <c r="B21" s="75" t="s">
        <v>112</v>
      </c>
      <c r="C21" s="74"/>
      <c r="D21" s="78"/>
      <c r="E21" s="76"/>
      <c r="F21" s="34"/>
      <c r="G21" s="35"/>
      <c r="H21" s="35"/>
      <c r="I21" s="21"/>
      <c r="J21" s="23"/>
      <c r="K21" s="24"/>
      <c r="L21" s="24"/>
      <c r="M21" s="67"/>
      <c r="N21" s="36"/>
      <c r="O21" s="36"/>
      <c r="P21" s="37"/>
      <c r="Q21" s="36"/>
      <c r="R21" s="36"/>
      <c r="S21" s="38"/>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68"/>
      <c r="BB21" s="68"/>
      <c r="BC21" s="31"/>
      <c r="IE21" s="33">
        <v>3</v>
      </c>
      <c r="IF21" s="33" t="s">
        <v>43</v>
      </c>
      <c r="IG21" s="33" t="s">
        <v>44</v>
      </c>
      <c r="IH21" s="33">
        <v>10</v>
      </c>
      <c r="II21" s="33" t="s">
        <v>37</v>
      </c>
    </row>
    <row r="22" spans="1:243" s="32" customFormat="1" ht="18.75" customHeight="1">
      <c r="A22" s="19">
        <v>3.1</v>
      </c>
      <c r="B22" s="82" t="s">
        <v>68</v>
      </c>
      <c r="C22" s="74"/>
      <c r="D22" s="77">
        <v>200</v>
      </c>
      <c r="E22" s="76" t="s">
        <v>67</v>
      </c>
      <c r="F22" s="72"/>
      <c r="G22" s="35"/>
      <c r="H22" s="35"/>
      <c r="I22" s="21" t="s">
        <v>38</v>
      </c>
      <c r="J22" s="23">
        <f>IF(I22="Less(-)",-1,1)</f>
        <v>1</v>
      </c>
      <c r="K22" s="24" t="s">
        <v>48</v>
      </c>
      <c r="L22" s="24" t="s">
        <v>7</v>
      </c>
      <c r="M22" s="70"/>
      <c r="N22" s="36"/>
      <c r="O22" s="36"/>
      <c r="P22" s="37"/>
      <c r="Q22" s="36"/>
      <c r="R22" s="36"/>
      <c r="S22" s="38"/>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68">
        <f>total_amount_ba($B$2,$D$2,D22,F22,J22,K22,M22)</f>
        <v>0</v>
      </c>
      <c r="BB22" s="68">
        <f>BA22+SUM(N22:AZ22)</f>
        <v>0</v>
      </c>
      <c r="BC22" s="31" t="str">
        <f>SpellNumber(L22,BB22)</f>
        <v>INR Zero Only</v>
      </c>
      <c r="IE22" s="33">
        <v>1.01</v>
      </c>
      <c r="IF22" s="33" t="s">
        <v>39</v>
      </c>
      <c r="IG22" s="33" t="s">
        <v>35</v>
      </c>
      <c r="IH22" s="33">
        <v>123.223</v>
      </c>
      <c r="II22" s="33" t="s">
        <v>37</v>
      </c>
    </row>
    <row r="23" spans="1:243" s="32" customFormat="1" ht="82.5" customHeight="1">
      <c r="A23" s="19">
        <v>4</v>
      </c>
      <c r="B23" s="82" t="s">
        <v>69</v>
      </c>
      <c r="C23" s="74"/>
      <c r="D23" s="78"/>
      <c r="E23" s="76"/>
      <c r="F23" s="34"/>
      <c r="G23" s="35"/>
      <c r="H23" s="35"/>
      <c r="I23" s="21"/>
      <c r="J23" s="23"/>
      <c r="K23" s="24"/>
      <c r="L23" s="24"/>
      <c r="M23" s="67"/>
      <c r="N23" s="36"/>
      <c r="O23" s="36"/>
      <c r="P23" s="37"/>
      <c r="Q23" s="36"/>
      <c r="R23" s="36"/>
      <c r="S23" s="38"/>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68"/>
      <c r="BB23" s="68"/>
      <c r="BC23" s="31"/>
      <c r="IE23" s="33">
        <v>1.02</v>
      </c>
      <c r="IF23" s="33" t="s">
        <v>40</v>
      </c>
      <c r="IG23" s="33" t="s">
        <v>41</v>
      </c>
      <c r="IH23" s="33">
        <v>213</v>
      </c>
      <c r="II23" s="33" t="s">
        <v>37</v>
      </c>
    </row>
    <row r="24" spans="1:243" s="32" customFormat="1" ht="18.75" customHeight="1">
      <c r="A24" s="19">
        <v>4.1</v>
      </c>
      <c r="B24" s="82" t="s">
        <v>70</v>
      </c>
      <c r="C24" s="74"/>
      <c r="D24" s="83">
        <v>250</v>
      </c>
      <c r="E24" s="76" t="s">
        <v>67</v>
      </c>
      <c r="F24" s="72"/>
      <c r="G24" s="35"/>
      <c r="H24" s="22"/>
      <c r="I24" s="21" t="s">
        <v>38</v>
      </c>
      <c r="J24" s="23">
        <f aca="true" t="shared" si="0" ref="J24:J43">IF(I24="Less(-)",-1,1)</f>
        <v>1</v>
      </c>
      <c r="K24" s="24" t="s">
        <v>48</v>
      </c>
      <c r="L24" s="24" t="s">
        <v>7</v>
      </c>
      <c r="M24" s="70"/>
      <c r="N24" s="36"/>
      <c r="O24" s="36"/>
      <c r="P24" s="37"/>
      <c r="Q24" s="36"/>
      <c r="R24" s="36"/>
      <c r="S24" s="38"/>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68">
        <f>total_amount_ba($B$2,$D$2,D24,F24,J24,K24,M24)</f>
        <v>0</v>
      </c>
      <c r="BB24" s="68">
        <f>BA24+SUM(N24:AZ24)</f>
        <v>0</v>
      </c>
      <c r="BC24" s="31" t="str">
        <f>SpellNumber(L24,BB24)</f>
        <v>INR Zero Only</v>
      </c>
      <c r="IE24" s="33"/>
      <c r="IF24" s="33"/>
      <c r="IG24" s="33"/>
      <c r="IH24" s="33"/>
      <c r="II24" s="33"/>
    </row>
    <row r="25" spans="1:243" s="32" customFormat="1" ht="18.75" customHeight="1">
      <c r="A25" s="19">
        <v>4.2</v>
      </c>
      <c r="B25" s="82" t="s">
        <v>71</v>
      </c>
      <c r="C25" s="74"/>
      <c r="D25" s="83">
        <v>550</v>
      </c>
      <c r="E25" s="76" t="s">
        <v>67</v>
      </c>
      <c r="F25" s="72"/>
      <c r="G25" s="35"/>
      <c r="H25" s="35"/>
      <c r="I25" s="21" t="s">
        <v>38</v>
      </c>
      <c r="J25" s="23">
        <f t="shared" si="0"/>
        <v>1</v>
      </c>
      <c r="K25" s="24" t="s">
        <v>48</v>
      </c>
      <c r="L25" s="24" t="s">
        <v>7</v>
      </c>
      <c r="M25" s="70"/>
      <c r="N25" s="36"/>
      <c r="O25" s="36"/>
      <c r="P25" s="37"/>
      <c r="Q25" s="36"/>
      <c r="R25" s="36"/>
      <c r="S25" s="38"/>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68">
        <f aca="true" t="shared" si="1" ref="BA25:BA31">total_amount_ba($B$2,$D$2,D25,F25,J25,K25,M25)</f>
        <v>0</v>
      </c>
      <c r="BB25" s="68">
        <f aca="true" t="shared" si="2" ref="BB25:BB33">BA25+SUM(N25:AZ25)</f>
        <v>0</v>
      </c>
      <c r="BC25" s="31" t="str">
        <f aca="true" t="shared" si="3" ref="BC25:BC33">SpellNumber(L25,BB25)</f>
        <v>INR Zero Only</v>
      </c>
      <c r="IE25" s="33"/>
      <c r="IF25" s="33"/>
      <c r="IG25" s="33"/>
      <c r="IH25" s="33"/>
      <c r="II25" s="33"/>
    </row>
    <row r="26" spans="1:243" s="32" customFormat="1" ht="18.75" customHeight="1">
      <c r="A26" s="19">
        <v>4.3</v>
      </c>
      <c r="B26" s="75" t="s">
        <v>72</v>
      </c>
      <c r="C26" s="74"/>
      <c r="D26" s="83">
        <v>60</v>
      </c>
      <c r="E26" s="76" t="s">
        <v>67</v>
      </c>
      <c r="F26" s="72"/>
      <c r="G26" s="35"/>
      <c r="H26" s="35"/>
      <c r="I26" s="21" t="s">
        <v>38</v>
      </c>
      <c r="J26" s="23">
        <f t="shared" si="0"/>
        <v>1</v>
      </c>
      <c r="K26" s="24" t="s">
        <v>48</v>
      </c>
      <c r="L26" s="24" t="s">
        <v>7</v>
      </c>
      <c r="M26" s="70"/>
      <c r="N26" s="36"/>
      <c r="O26" s="36"/>
      <c r="P26" s="37"/>
      <c r="Q26" s="36"/>
      <c r="R26" s="36"/>
      <c r="S26" s="38"/>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68">
        <f t="shared" si="1"/>
        <v>0</v>
      </c>
      <c r="BB26" s="68">
        <f t="shared" si="2"/>
        <v>0</v>
      </c>
      <c r="BC26" s="31" t="str">
        <f t="shared" si="3"/>
        <v>INR Zero Only</v>
      </c>
      <c r="IE26" s="33"/>
      <c r="IF26" s="33"/>
      <c r="IG26" s="33"/>
      <c r="IH26" s="33"/>
      <c r="II26" s="33"/>
    </row>
    <row r="27" spans="1:243" s="32" customFormat="1" ht="60.75" customHeight="1">
      <c r="A27" s="19">
        <v>5</v>
      </c>
      <c r="B27" s="75" t="s">
        <v>73</v>
      </c>
      <c r="C27" s="20"/>
      <c r="D27" s="78"/>
      <c r="E27" s="76"/>
      <c r="F27" s="34"/>
      <c r="G27" s="35"/>
      <c r="H27" s="35"/>
      <c r="I27" s="21"/>
      <c r="J27" s="23"/>
      <c r="K27" s="24"/>
      <c r="L27" s="24"/>
      <c r="M27" s="67"/>
      <c r="N27" s="36"/>
      <c r="O27" s="36"/>
      <c r="P27" s="37"/>
      <c r="Q27" s="36"/>
      <c r="R27" s="36"/>
      <c r="S27" s="38"/>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68"/>
      <c r="BB27" s="68"/>
      <c r="BC27" s="31"/>
      <c r="IE27" s="33"/>
      <c r="IF27" s="33"/>
      <c r="IG27" s="33"/>
      <c r="IH27" s="33"/>
      <c r="II27" s="33"/>
    </row>
    <row r="28" spans="1:243" s="32" customFormat="1" ht="18.75" customHeight="1">
      <c r="A28" s="19">
        <v>5.1</v>
      </c>
      <c r="B28" s="84" t="s">
        <v>74</v>
      </c>
      <c r="C28" s="20"/>
      <c r="D28" s="80">
        <v>40</v>
      </c>
      <c r="E28" s="76" t="s">
        <v>37</v>
      </c>
      <c r="F28" s="72"/>
      <c r="G28" s="35"/>
      <c r="H28" s="35"/>
      <c r="I28" s="21" t="s">
        <v>38</v>
      </c>
      <c r="J28" s="23">
        <f t="shared" si="0"/>
        <v>1</v>
      </c>
      <c r="K28" s="24" t="s">
        <v>48</v>
      </c>
      <c r="L28" s="24" t="s">
        <v>7</v>
      </c>
      <c r="M28" s="70"/>
      <c r="N28" s="36"/>
      <c r="O28" s="36"/>
      <c r="P28" s="37"/>
      <c r="Q28" s="36"/>
      <c r="R28" s="36"/>
      <c r="S28" s="38"/>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68">
        <f t="shared" si="1"/>
        <v>0</v>
      </c>
      <c r="BB28" s="68">
        <f t="shared" si="2"/>
        <v>0</v>
      </c>
      <c r="BC28" s="31" t="str">
        <f t="shared" si="3"/>
        <v>INR Zero Only</v>
      </c>
      <c r="IE28" s="33"/>
      <c r="IF28" s="33"/>
      <c r="IG28" s="33"/>
      <c r="IH28" s="33"/>
      <c r="II28" s="33"/>
    </row>
    <row r="29" spans="1:243" s="32" customFormat="1" ht="18.75" customHeight="1">
      <c r="A29" s="19">
        <v>5.2</v>
      </c>
      <c r="B29" s="84" t="s">
        <v>75</v>
      </c>
      <c r="C29" s="20"/>
      <c r="D29" s="80">
        <v>30</v>
      </c>
      <c r="E29" s="76" t="s">
        <v>37</v>
      </c>
      <c r="F29" s="72"/>
      <c r="G29" s="35"/>
      <c r="H29" s="35"/>
      <c r="I29" s="21" t="s">
        <v>38</v>
      </c>
      <c r="J29" s="23">
        <f t="shared" si="0"/>
        <v>1</v>
      </c>
      <c r="K29" s="24" t="s">
        <v>48</v>
      </c>
      <c r="L29" s="24" t="s">
        <v>7</v>
      </c>
      <c r="M29" s="70"/>
      <c r="N29" s="36"/>
      <c r="O29" s="36"/>
      <c r="P29" s="37"/>
      <c r="Q29" s="36"/>
      <c r="R29" s="36"/>
      <c r="S29" s="38"/>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40"/>
      <c r="AV29" s="39"/>
      <c r="AW29" s="39"/>
      <c r="AX29" s="39"/>
      <c r="AY29" s="39"/>
      <c r="AZ29" s="39"/>
      <c r="BA29" s="68">
        <f t="shared" si="1"/>
        <v>0</v>
      </c>
      <c r="BB29" s="68">
        <f t="shared" si="2"/>
        <v>0</v>
      </c>
      <c r="BC29" s="31" t="str">
        <f t="shared" si="3"/>
        <v>INR Zero Only</v>
      </c>
      <c r="IE29" s="33"/>
      <c r="IF29" s="33"/>
      <c r="IG29" s="33"/>
      <c r="IH29" s="33"/>
      <c r="II29" s="33"/>
    </row>
    <row r="30" spans="1:243" s="32" customFormat="1" ht="18.75" customHeight="1">
      <c r="A30" s="19">
        <v>5.3</v>
      </c>
      <c r="B30" s="84" t="s">
        <v>76</v>
      </c>
      <c r="C30" s="20"/>
      <c r="D30" s="80">
        <v>35</v>
      </c>
      <c r="E30" s="76" t="s">
        <v>37</v>
      </c>
      <c r="F30" s="72"/>
      <c r="G30" s="35"/>
      <c r="H30" s="35"/>
      <c r="I30" s="21" t="s">
        <v>38</v>
      </c>
      <c r="J30" s="23">
        <f t="shared" si="0"/>
        <v>1</v>
      </c>
      <c r="K30" s="24" t="s">
        <v>48</v>
      </c>
      <c r="L30" s="24" t="s">
        <v>7</v>
      </c>
      <c r="M30" s="70"/>
      <c r="N30" s="36"/>
      <c r="O30" s="36"/>
      <c r="P30" s="37"/>
      <c r="Q30" s="36"/>
      <c r="R30" s="36"/>
      <c r="S30" s="38"/>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68">
        <f t="shared" si="1"/>
        <v>0</v>
      </c>
      <c r="BB30" s="68">
        <f t="shared" si="2"/>
        <v>0</v>
      </c>
      <c r="BC30" s="31" t="str">
        <f t="shared" si="3"/>
        <v>INR Zero Only</v>
      </c>
      <c r="IE30" s="33"/>
      <c r="IF30" s="33"/>
      <c r="IG30" s="33"/>
      <c r="IH30" s="33"/>
      <c r="II30" s="33"/>
    </row>
    <row r="31" spans="1:243" s="32" customFormat="1" ht="18.75" customHeight="1">
      <c r="A31" s="19">
        <v>5.4</v>
      </c>
      <c r="B31" s="84" t="s">
        <v>77</v>
      </c>
      <c r="C31" s="20"/>
      <c r="D31" s="80">
        <v>45</v>
      </c>
      <c r="E31" s="76" t="s">
        <v>37</v>
      </c>
      <c r="F31" s="72"/>
      <c r="G31" s="35"/>
      <c r="H31" s="35"/>
      <c r="I31" s="21" t="s">
        <v>38</v>
      </c>
      <c r="J31" s="23">
        <f t="shared" si="0"/>
        <v>1</v>
      </c>
      <c r="K31" s="24" t="s">
        <v>48</v>
      </c>
      <c r="L31" s="24" t="s">
        <v>7</v>
      </c>
      <c r="M31" s="70"/>
      <c r="N31" s="36"/>
      <c r="O31" s="36"/>
      <c r="P31" s="37"/>
      <c r="Q31" s="36"/>
      <c r="R31" s="36"/>
      <c r="S31" s="38"/>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68">
        <f t="shared" si="1"/>
        <v>0</v>
      </c>
      <c r="BB31" s="68">
        <f t="shared" si="2"/>
        <v>0</v>
      </c>
      <c r="BC31" s="31" t="str">
        <f t="shared" si="3"/>
        <v>INR Zero Only</v>
      </c>
      <c r="IE31" s="33"/>
      <c r="IF31" s="33"/>
      <c r="IG31" s="33"/>
      <c r="IH31" s="33"/>
      <c r="II31" s="33"/>
    </row>
    <row r="32" spans="1:243" s="32" customFormat="1" ht="63" customHeight="1">
      <c r="A32" s="19">
        <v>6</v>
      </c>
      <c r="B32" s="75" t="s">
        <v>78</v>
      </c>
      <c r="C32" s="20"/>
      <c r="D32" s="79"/>
      <c r="E32" s="76"/>
      <c r="F32" s="34"/>
      <c r="G32" s="35"/>
      <c r="H32" s="35"/>
      <c r="I32" s="21"/>
      <c r="J32" s="23"/>
      <c r="K32" s="24"/>
      <c r="L32" s="24"/>
      <c r="M32" s="67"/>
      <c r="N32" s="36"/>
      <c r="O32" s="36"/>
      <c r="P32" s="37"/>
      <c r="Q32" s="36"/>
      <c r="R32" s="36"/>
      <c r="S32" s="38"/>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68"/>
      <c r="BB32" s="68"/>
      <c r="BC32" s="31"/>
      <c r="IE32" s="33"/>
      <c r="IF32" s="33"/>
      <c r="IG32" s="33"/>
      <c r="IH32" s="33"/>
      <c r="II32" s="33"/>
    </row>
    <row r="33" spans="1:243" s="32" customFormat="1" ht="18.75" customHeight="1">
      <c r="A33" s="19">
        <v>6.1</v>
      </c>
      <c r="B33" s="75" t="s">
        <v>79</v>
      </c>
      <c r="C33" s="20"/>
      <c r="D33" s="83">
        <v>125</v>
      </c>
      <c r="E33" s="76" t="s">
        <v>37</v>
      </c>
      <c r="F33" s="72"/>
      <c r="G33" s="35"/>
      <c r="H33" s="35"/>
      <c r="I33" s="21" t="s">
        <v>38</v>
      </c>
      <c r="J33" s="23">
        <f t="shared" si="0"/>
        <v>1</v>
      </c>
      <c r="K33" s="24" t="s">
        <v>48</v>
      </c>
      <c r="L33" s="24" t="s">
        <v>7</v>
      </c>
      <c r="M33" s="70"/>
      <c r="N33" s="36"/>
      <c r="O33" s="36"/>
      <c r="P33" s="37"/>
      <c r="Q33" s="36"/>
      <c r="R33" s="36"/>
      <c r="S33" s="38"/>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68">
        <f>total_amount_ba($B$2,$D$2,D33,F33,J33,K33,M33)</f>
        <v>0</v>
      </c>
      <c r="BB33" s="68">
        <f t="shared" si="2"/>
        <v>0</v>
      </c>
      <c r="BC33" s="31" t="str">
        <f t="shared" si="3"/>
        <v>INR Zero Only</v>
      </c>
      <c r="IE33" s="33"/>
      <c r="IF33" s="33"/>
      <c r="IG33" s="33"/>
      <c r="IH33" s="33"/>
      <c r="II33" s="33"/>
    </row>
    <row r="34" spans="1:243" s="32" customFormat="1" ht="18.75" customHeight="1">
      <c r="A34" s="19">
        <v>6.2</v>
      </c>
      <c r="B34" s="85" t="s">
        <v>80</v>
      </c>
      <c r="C34" s="20"/>
      <c r="D34" s="83">
        <v>80</v>
      </c>
      <c r="E34" s="76" t="s">
        <v>37</v>
      </c>
      <c r="F34" s="72"/>
      <c r="G34" s="35"/>
      <c r="H34" s="22"/>
      <c r="I34" s="21" t="s">
        <v>38</v>
      </c>
      <c r="J34" s="23">
        <f t="shared" si="0"/>
        <v>1</v>
      </c>
      <c r="K34" s="24" t="s">
        <v>48</v>
      </c>
      <c r="L34" s="24" t="s">
        <v>7</v>
      </c>
      <c r="M34" s="70"/>
      <c r="N34" s="36"/>
      <c r="O34" s="36"/>
      <c r="P34" s="37"/>
      <c r="Q34" s="36"/>
      <c r="R34" s="36"/>
      <c r="S34" s="38"/>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68">
        <f>total_amount_ba($B$2,$D$2,D34,F34,J34,K34,M34)</f>
        <v>0</v>
      </c>
      <c r="BB34" s="68">
        <f>BA34+SUM(N34:AZ34)</f>
        <v>0</v>
      </c>
      <c r="BC34" s="31" t="str">
        <f>SpellNumber(L34,BB34)</f>
        <v>INR Zero Only</v>
      </c>
      <c r="IE34" s="33"/>
      <c r="IF34" s="33"/>
      <c r="IG34" s="33"/>
      <c r="IH34" s="33"/>
      <c r="II34" s="33"/>
    </row>
    <row r="35" spans="1:243" s="32" customFormat="1" ht="18.75" customHeight="1">
      <c r="A35" s="19">
        <v>6.3</v>
      </c>
      <c r="B35" s="75" t="s">
        <v>81</v>
      </c>
      <c r="C35" s="20"/>
      <c r="D35" s="83">
        <v>125</v>
      </c>
      <c r="E35" s="76" t="s">
        <v>37</v>
      </c>
      <c r="F35" s="72"/>
      <c r="G35" s="35"/>
      <c r="H35" s="35"/>
      <c r="I35" s="21" t="s">
        <v>38</v>
      </c>
      <c r="J35" s="23">
        <f t="shared" si="0"/>
        <v>1</v>
      </c>
      <c r="K35" s="24" t="s">
        <v>48</v>
      </c>
      <c r="L35" s="24" t="s">
        <v>7</v>
      </c>
      <c r="M35" s="70"/>
      <c r="N35" s="36"/>
      <c r="O35" s="36"/>
      <c r="P35" s="37"/>
      <c r="Q35" s="36"/>
      <c r="R35" s="36"/>
      <c r="S35" s="38"/>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68">
        <f aca="true" t="shared" si="4" ref="BA35:BA41">total_amount_ba($B$2,$D$2,D35,F35,J35,K35,M35)</f>
        <v>0</v>
      </c>
      <c r="BB35" s="68">
        <f aca="true" t="shared" si="5" ref="BB35:BB43">BA35+SUM(N35:AZ35)</f>
        <v>0</v>
      </c>
      <c r="BC35" s="31" t="str">
        <f aca="true" t="shared" si="6" ref="BC35:BC43">SpellNumber(L35,BB35)</f>
        <v>INR Zero Only</v>
      </c>
      <c r="IE35" s="33"/>
      <c r="IF35" s="33"/>
      <c r="IG35" s="33"/>
      <c r="IH35" s="33"/>
      <c r="II35" s="33"/>
    </row>
    <row r="36" spans="1:243" s="32" customFormat="1" ht="18.75" customHeight="1">
      <c r="A36" s="19">
        <v>6.4</v>
      </c>
      <c r="B36" s="85" t="s">
        <v>82</v>
      </c>
      <c r="C36" s="20"/>
      <c r="D36" s="83">
        <v>80</v>
      </c>
      <c r="E36" s="76" t="s">
        <v>37</v>
      </c>
      <c r="F36" s="72"/>
      <c r="G36" s="35"/>
      <c r="H36" s="35"/>
      <c r="I36" s="21" t="s">
        <v>38</v>
      </c>
      <c r="J36" s="23">
        <f t="shared" si="0"/>
        <v>1</v>
      </c>
      <c r="K36" s="24" t="s">
        <v>48</v>
      </c>
      <c r="L36" s="24" t="s">
        <v>7</v>
      </c>
      <c r="M36" s="70"/>
      <c r="N36" s="36"/>
      <c r="O36" s="36"/>
      <c r="P36" s="37"/>
      <c r="Q36" s="36"/>
      <c r="R36" s="36"/>
      <c r="S36" s="38"/>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68">
        <f t="shared" si="4"/>
        <v>0</v>
      </c>
      <c r="BB36" s="68">
        <f t="shared" si="5"/>
        <v>0</v>
      </c>
      <c r="BC36" s="31" t="str">
        <f t="shared" si="6"/>
        <v>INR Zero Only</v>
      </c>
      <c r="IE36" s="33"/>
      <c r="IF36" s="33"/>
      <c r="IG36" s="33"/>
      <c r="IH36" s="33"/>
      <c r="II36" s="33"/>
    </row>
    <row r="37" spans="1:243" s="32" customFormat="1" ht="18.75" customHeight="1">
      <c r="A37" s="19">
        <v>6.5</v>
      </c>
      <c r="B37" s="85" t="s">
        <v>83</v>
      </c>
      <c r="C37" s="20"/>
      <c r="D37" s="83">
        <v>10</v>
      </c>
      <c r="E37" s="76" t="s">
        <v>37</v>
      </c>
      <c r="F37" s="72"/>
      <c r="G37" s="35"/>
      <c r="H37" s="35"/>
      <c r="I37" s="21" t="s">
        <v>38</v>
      </c>
      <c r="J37" s="23">
        <f t="shared" si="0"/>
        <v>1</v>
      </c>
      <c r="K37" s="24" t="s">
        <v>48</v>
      </c>
      <c r="L37" s="24" t="s">
        <v>7</v>
      </c>
      <c r="M37" s="70"/>
      <c r="N37" s="36"/>
      <c r="O37" s="36"/>
      <c r="P37" s="37"/>
      <c r="Q37" s="36"/>
      <c r="R37" s="36"/>
      <c r="S37" s="38"/>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68">
        <f t="shared" si="4"/>
        <v>0</v>
      </c>
      <c r="BB37" s="68">
        <f t="shared" si="5"/>
        <v>0</v>
      </c>
      <c r="BC37" s="31" t="str">
        <f t="shared" si="6"/>
        <v>INR Zero Only</v>
      </c>
      <c r="IE37" s="33"/>
      <c r="IF37" s="33"/>
      <c r="IG37" s="33"/>
      <c r="IH37" s="33"/>
      <c r="II37" s="33"/>
    </row>
    <row r="38" spans="1:243" s="32" customFormat="1" ht="63.75" customHeight="1">
      <c r="A38" s="19">
        <v>7</v>
      </c>
      <c r="B38" s="75" t="s">
        <v>84</v>
      </c>
      <c r="C38" s="20"/>
      <c r="D38" s="80">
        <v>38</v>
      </c>
      <c r="E38" s="79" t="s">
        <v>94</v>
      </c>
      <c r="F38" s="72"/>
      <c r="G38" s="35"/>
      <c r="H38" s="35"/>
      <c r="I38" s="21" t="s">
        <v>38</v>
      </c>
      <c r="J38" s="23">
        <f t="shared" si="0"/>
        <v>1</v>
      </c>
      <c r="K38" s="24" t="s">
        <v>48</v>
      </c>
      <c r="L38" s="24" t="s">
        <v>7</v>
      </c>
      <c r="M38" s="70"/>
      <c r="N38" s="36"/>
      <c r="O38" s="36"/>
      <c r="P38" s="37"/>
      <c r="Q38" s="36"/>
      <c r="R38" s="36"/>
      <c r="S38" s="38"/>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68">
        <f t="shared" si="4"/>
        <v>0</v>
      </c>
      <c r="BB38" s="68">
        <f t="shared" si="5"/>
        <v>0</v>
      </c>
      <c r="BC38" s="31" t="str">
        <f t="shared" si="6"/>
        <v>INR Zero Only</v>
      </c>
      <c r="IE38" s="33"/>
      <c r="IF38" s="33"/>
      <c r="IG38" s="33"/>
      <c r="IH38" s="33"/>
      <c r="II38" s="33"/>
    </row>
    <row r="39" spans="1:243" s="32" customFormat="1" ht="42.75" customHeight="1">
      <c r="A39" s="19">
        <v>8</v>
      </c>
      <c r="B39" s="75" t="s">
        <v>85</v>
      </c>
      <c r="C39" s="20"/>
      <c r="D39" s="80">
        <v>300</v>
      </c>
      <c r="E39" s="79" t="s">
        <v>67</v>
      </c>
      <c r="F39" s="72"/>
      <c r="G39" s="35"/>
      <c r="H39" s="35"/>
      <c r="I39" s="21" t="s">
        <v>38</v>
      </c>
      <c r="J39" s="23">
        <f t="shared" si="0"/>
        <v>1</v>
      </c>
      <c r="K39" s="24" t="s">
        <v>48</v>
      </c>
      <c r="L39" s="24" t="s">
        <v>7</v>
      </c>
      <c r="M39" s="70"/>
      <c r="N39" s="36"/>
      <c r="O39" s="36"/>
      <c r="P39" s="37"/>
      <c r="Q39" s="36"/>
      <c r="R39" s="36"/>
      <c r="S39" s="38"/>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40"/>
      <c r="AV39" s="39"/>
      <c r="AW39" s="39"/>
      <c r="AX39" s="39"/>
      <c r="AY39" s="39"/>
      <c r="AZ39" s="39"/>
      <c r="BA39" s="68">
        <f t="shared" si="4"/>
        <v>0</v>
      </c>
      <c r="BB39" s="68">
        <f t="shared" si="5"/>
        <v>0</v>
      </c>
      <c r="BC39" s="31" t="str">
        <f t="shared" si="6"/>
        <v>INR Zero Only</v>
      </c>
      <c r="IE39" s="33"/>
      <c r="IF39" s="33"/>
      <c r="IG39" s="33"/>
      <c r="IH39" s="33"/>
      <c r="II39" s="33"/>
    </row>
    <row r="40" spans="1:243" s="32" customFormat="1" ht="103.5" customHeight="1">
      <c r="A40" s="19">
        <v>9</v>
      </c>
      <c r="B40" s="75" t="s">
        <v>86</v>
      </c>
      <c r="C40" s="20"/>
      <c r="D40" s="80"/>
      <c r="E40" s="79"/>
      <c r="F40" s="34"/>
      <c r="G40" s="35"/>
      <c r="H40" s="35"/>
      <c r="I40" s="21"/>
      <c r="J40" s="23"/>
      <c r="K40" s="24"/>
      <c r="L40" s="24"/>
      <c r="M40" s="67"/>
      <c r="N40" s="36"/>
      <c r="O40" s="36"/>
      <c r="P40" s="37"/>
      <c r="Q40" s="36"/>
      <c r="R40" s="36"/>
      <c r="S40" s="38"/>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68"/>
      <c r="BB40" s="68"/>
      <c r="BC40" s="31"/>
      <c r="IE40" s="33"/>
      <c r="IF40" s="33"/>
      <c r="IG40" s="33"/>
      <c r="IH40" s="33"/>
      <c r="II40" s="33"/>
    </row>
    <row r="41" spans="1:243" s="32" customFormat="1" ht="18.75" customHeight="1">
      <c r="A41" s="19">
        <v>9.1</v>
      </c>
      <c r="B41" s="75" t="s">
        <v>87</v>
      </c>
      <c r="C41" s="20"/>
      <c r="D41" s="83">
        <v>2</v>
      </c>
      <c r="E41" s="79" t="s">
        <v>95</v>
      </c>
      <c r="F41" s="72"/>
      <c r="G41" s="35"/>
      <c r="H41" s="35"/>
      <c r="I41" s="21" t="s">
        <v>38</v>
      </c>
      <c r="J41" s="23">
        <f t="shared" si="0"/>
        <v>1</v>
      </c>
      <c r="K41" s="24" t="s">
        <v>48</v>
      </c>
      <c r="L41" s="24" t="s">
        <v>7</v>
      </c>
      <c r="M41" s="70"/>
      <c r="N41" s="36"/>
      <c r="O41" s="36"/>
      <c r="P41" s="37"/>
      <c r="Q41" s="36"/>
      <c r="R41" s="36"/>
      <c r="S41" s="38"/>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68">
        <f t="shared" si="4"/>
        <v>0</v>
      </c>
      <c r="BB41" s="68">
        <f t="shared" si="5"/>
        <v>0</v>
      </c>
      <c r="BC41" s="31" t="str">
        <f t="shared" si="6"/>
        <v>INR Zero Only</v>
      </c>
      <c r="IE41" s="33"/>
      <c r="IF41" s="33"/>
      <c r="IG41" s="33"/>
      <c r="IH41" s="33"/>
      <c r="II41" s="33"/>
    </row>
    <row r="42" spans="1:243" s="32" customFormat="1" ht="103.5" customHeight="1">
      <c r="A42" s="19">
        <v>10</v>
      </c>
      <c r="B42" s="75" t="s">
        <v>88</v>
      </c>
      <c r="C42" s="20"/>
      <c r="D42" s="79"/>
      <c r="E42" s="79"/>
      <c r="F42" s="34"/>
      <c r="G42" s="35"/>
      <c r="H42" s="35"/>
      <c r="I42" s="21"/>
      <c r="J42" s="23"/>
      <c r="K42" s="24"/>
      <c r="L42" s="24"/>
      <c r="M42" s="67"/>
      <c r="N42" s="36"/>
      <c r="O42" s="36"/>
      <c r="P42" s="37"/>
      <c r="Q42" s="36"/>
      <c r="R42" s="36"/>
      <c r="S42" s="38"/>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68"/>
      <c r="BB42" s="68"/>
      <c r="BC42" s="31"/>
      <c r="IE42" s="33"/>
      <c r="IF42" s="33"/>
      <c r="IG42" s="33"/>
      <c r="IH42" s="33"/>
      <c r="II42" s="33"/>
    </row>
    <row r="43" spans="1:243" s="32" customFormat="1" ht="18.75" customHeight="1">
      <c r="A43" s="19">
        <v>10.1</v>
      </c>
      <c r="B43" s="75" t="s">
        <v>89</v>
      </c>
      <c r="C43" s="20"/>
      <c r="D43" s="80">
        <v>12</v>
      </c>
      <c r="E43" s="79" t="s">
        <v>94</v>
      </c>
      <c r="F43" s="72"/>
      <c r="G43" s="35"/>
      <c r="H43" s="35"/>
      <c r="I43" s="21" t="s">
        <v>38</v>
      </c>
      <c r="J43" s="23">
        <f t="shared" si="0"/>
        <v>1</v>
      </c>
      <c r="K43" s="24" t="s">
        <v>48</v>
      </c>
      <c r="L43" s="24" t="s">
        <v>7</v>
      </c>
      <c r="M43" s="70"/>
      <c r="N43" s="36"/>
      <c r="O43" s="36"/>
      <c r="P43" s="37"/>
      <c r="Q43" s="36"/>
      <c r="R43" s="36"/>
      <c r="S43" s="38"/>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68">
        <f>total_amount_ba($B$2,$D$2,D43,F43,J43,K43,M43)</f>
        <v>0</v>
      </c>
      <c r="BB43" s="68">
        <f t="shared" si="5"/>
        <v>0</v>
      </c>
      <c r="BC43" s="31" t="str">
        <f t="shared" si="6"/>
        <v>INR Zero Only</v>
      </c>
      <c r="IE43" s="33"/>
      <c r="IF43" s="33"/>
      <c r="IG43" s="33"/>
      <c r="IH43" s="33"/>
      <c r="II43" s="33"/>
    </row>
    <row r="44" spans="1:243" s="32" customFormat="1" ht="90" customHeight="1">
      <c r="A44" s="19">
        <v>11</v>
      </c>
      <c r="B44" s="75" t="s">
        <v>90</v>
      </c>
      <c r="C44" s="20"/>
      <c r="D44" s="83"/>
      <c r="E44" s="79"/>
      <c r="F44" s="34"/>
      <c r="G44" s="35"/>
      <c r="H44" s="35"/>
      <c r="I44" s="21"/>
      <c r="J44" s="23"/>
      <c r="K44" s="24"/>
      <c r="L44" s="24"/>
      <c r="M44" s="67"/>
      <c r="N44" s="36"/>
      <c r="O44" s="36"/>
      <c r="P44" s="37"/>
      <c r="Q44" s="36"/>
      <c r="R44" s="36"/>
      <c r="S44" s="38"/>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68"/>
      <c r="BB44" s="68"/>
      <c r="BC44" s="31"/>
      <c r="IE44" s="33"/>
      <c r="IF44" s="33"/>
      <c r="IG44" s="33"/>
      <c r="IH44" s="33"/>
      <c r="II44" s="33"/>
    </row>
    <row r="45" spans="1:243" s="32" customFormat="1" ht="18.75" customHeight="1">
      <c r="A45" s="19">
        <v>11.1</v>
      </c>
      <c r="B45" s="75" t="s">
        <v>91</v>
      </c>
      <c r="C45" s="20"/>
      <c r="D45" s="83">
        <v>80</v>
      </c>
      <c r="E45" s="79" t="s">
        <v>95</v>
      </c>
      <c r="F45" s="72"/>
      <c r="G45" s="35"/>
      <c r="H45" s="35"/>
      <c r="I45" s="21" t="s">
        <v>38</v>
      </c>
      <c r="J45" s="23">
        <f>IF(I45="Less(-)",-1,1)</f>
        <v>1</v>
      </c>
      <c r="K45" s="24" t="s">
        <v>48</v>
      </c>
      <c r="L45" s="24" t="s">
        <v>7</v>
      </c>
      <c r="M45" s="70"/>
      <c r="N45" s="36"/>
      <c r="O45" s="36"/>
      <c r="P45" s="37"/>
      <c r="Q45" s="36"/>
      <c r="R45" s="36"/>
      <c r="S45" s="38"/>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68">
        <f>total_amount_ba($B$2,$D$2,D45,F45,J45,K45,M45)</f>
        <v>0</v>
      </c>
      <c r="BB45" s="68">
        <f>BA45+SUM(N45:AZ45)</f>
        <v>0</v>
      </c>
      <c r="BC45" s="31" t="str">
        <f>SpellNumber(L45,BB45)</f>
        <v>INR Zero Only</v>
      </c>
      <c r="IE45" s="33"/>
      <c r="IF45" s="33"/>
      <c r="IG45" s="33"/>
      <c r="IH45" s="33"/>
      <c r="II45" s="33"/>
    </row>
    <row r="46" spans="1:243" s="32" customFormat="1" ht="18.75" customHeight="1">
      <c r="A46" s="19">
        <v>11.2</v>
      </c>
      <c r="B46" s="75" t="s">
        <v>92</v>
      </c>
      <c r="C46" s="20"/>
      <c r="D46" s="83">
        <v>20</v>
      </c>
      <c r="E46" s="79" t="s">
        <v>95</v>
      </c>
      <c r="F46" s="72"/>
      <c r="G46" s="35"/>
      <c r="H46" s="35"/>
      <c r="I46" s="21" t="s">
        <v>38</v>
      </c>
      <c r="J46" s="23">
        <f>IF(I46="Less(-)",-1,1)</f>
        <v>1</v>
      </c>
      <c r="K46" s="24" t="s">
        <v>48</v>
      </c>
      <c r="L46" s="24" t="s">
        <v>7</v>
      </c>
      <c r="M46" s="70"/>
      <c r="N46" s="36"/>
      <c r="O46" s="36"/>
      <c r="P46" s="37"/>
      <c r="Q46" s="36"/>
      <c r="R46" s="36"/>
      <c r="S46" s="38"/>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68">
        <f>total_amount_ba($B$2,$D$2,D46,F46,J46,K46,M46)</f>
        <v>0</v>
      </c>
      <c r="BB46" s="68">
        <f>BA46+SUM(N46:AZ46)</f>
        <v>0</v>
      </c>
      <c r="BC46" s="31" t="str">
        <f>SpellNumber(L46,BB46)</f>
        <v>INR Zero Only</v>
      </c>
      <c r="IE46" s="33"/>
      <c r="IF46" s="33"/>
      <c r="IG46" s="33"/>
      <c r="IH46" s="33"/>
      <c r="II46" s="33"/>
    </row>
    <row r="47" spans="1:243" s="32" customFormat="1" ht="18.75" customHeight="1">
      <c r="A47" s="19">
        <v>11.3</v>
      </c>
      <c r="B47" s="75" t="s">
        <v>93</v>
      </c>
      <c r="C47" s="20"/>
      <c r="D47" s="83">
        <v>18</v>
      </c>
      <c r="E47" s="79" t="s">
        <v>95</v>
      </c>
      <c r="F47" s="72"/>
      <c r="G47" s="35"/>
      <c r="H47" s="35"/>
      <c r="I47" s="21" t="s">
        <v>38</v>
      </c>
      <c r="J47" s="23">
        <f>IF(I47="Less(-)",-1,1)</f>
        <v>1</v>
      </c>
      <c r="K47" s="24" t="s">
        <v>48</v>
      </c>
      <c r="L47" s="24" t="s">
        <v>7</v>
      </c>
      <c r="M47" s="70"/>
      <c r="N47" s="36"/>
      <c r="O47" s="36"/>
      <c r="P47" s="37"/>
      <c r="Q47" s="36"/>
      <c r="R47" s="36"/>
      <c r="S47" s="38"/>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68">
        <f>total_amount_ba($B$2,$D$2,D47,F47,J47,K47,M47)</f>
        <v>0</v>
      </c>
      <c r="BB47" s="68">
        <f>BA47+SUM(N47:AZ47)</f>
        <v>0</v>
      </c>
      <c r="BC47" s="31" t="str">
        <f>SpellNumber(L47,BB47)</f>
        <v>INR Zero Only</v>
      </c>
      <c r="IE47" s="33"/>
      <c r="IF47" s="33"/>
      <c r="IG47" s="33"/>
      <c r="IH47" s="33"/>
      <c r="II47" s="33"/>
    </row>
    <row r="48" spans="1:243" s="32" customFormat="1" ht="74.25" customHeight="1">
      <c r="A48" s="19">
        <v>12</v>
      </c>
      <c r="B48" s="75" t="s">
        <v>96</v>
      </c>
      <c r="C48" s="20"/>
      <c r="D48" s="83">
        <v>1</v>
      </c>
      <c r="E48" s="79" t="s">
        <v>37</v>
      </c>
      <c r="F48" s="72"/>
      <c r="G48" s="35"/>
      <c r="H48" s="35"/>
      <c r="I48" s="21" t="s">
        <v>38</v>
      </c>
      <c r="J48" s="23">
        <f aca="true" t="shared" si="7" ref="J48:J58">IF(I48="Less(-)",-1,1)</f>
        <v>1</v>
      </c>
      <c r="K48" s="24" t="s">
        <v>48</v>
      </c>
      <c r="L48" s="24" t="s">
        <v>7</v>
      </c>
      <c r="M48" s="70"/>
      <c r="N48" s="36"/>
      <c r="O48" s="36"/>
      <c r="P48" s="37"/>
      <c r="Q48" s="36"/>
      <c r="R48" s="36"/>
      <c r="S48" s="38"/>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68">
        <f aca="true" t="shared" si="8" ref="BA48:BA58">total_amount_ba($B$2,$D$2,D48,F48,J48,K48,M48)</f>
        <v>0</v>
      </c>
      <c r="BB48" s="68">
        <f aca="true" t="shared" si="9" ref="BB48:BB58">BA48+SUM(N48:AZ48)</f>
        <v>0</v>
      </c>
      <c r="BC48" s="31" t="str">
        <f aca="true" t="shared" si="10" ref="BC48:BC58">SpellNumber(L48,BB48)</f>
        <v>INR Zero Only</v>
      </c>
      <c r="IE48" s="33"/>
      <c r="IF48" s="33"/>
      <c r="IG48" s="33"/>
      <c r="IH48" s="33"/>
      <c r="II48" s="33"/>
    </row>
    <row r="49" spans="1:243" s="32" customFormat="1" ht="91.5" customHeight="1">
      <c r="A49" s="19">
        <v>13</v>
      </c>
      <c r="B49" s="75" t="s">
        <v>97</v>
      </c>
      <c r="C49" s="20"/>
      <c r="D49" s="83">
        <v>18</v>
      </c>
      <c r="E49" s="79" t="s">
        <v>67</v>
      </c>
      <c r="F49" s="72"/>
      <c r="G49" s="35"/>
      <c r="H49" s="35"/>
      <c r="I49" s="21" t="s">
        <v>38</v>
      </c>
      <c r="J49" s="23">
        <f t="shared" si="7"/>
        <v>1</v>
      </c>
      <c r="K49" s="24" t="s">
        <v>48</v>
      </c>
      <c r="L49" s="24" t="s">
        <v>7</v>
      </c>
      <c r="M49" s="70"/>
      <c r="N49" s="36"/>
      <c r="O49" s="36"/>
      <c r="P49" s="37"/>
      <c r="Q49" s="36"/>
      <c r="R49" s="36"/>
      <c r="S49" s="38"/>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39"/>
      <c r="AZ49" s="39"/>
      <c r="BA49" s="68">
        <f t="shared" si="8"/>
        <v>0</v>
      </c>
      <c r="BB49" s="68">
        <f t="shared" si="9"/>
        <v>0</v>
      </c>
      <c r="BC49" s="31" t="str">
        <f t="shared" si="10"/>
        <v>INR Zero Only</v>
      </c>
      <c r="IE49" s="33"/>
      <c r="IF49" s="33"/>
      <c r="IG49" s="33"/>
      <c r="IH49" s="33"/>
      <c r="II49" s="33"/>
    </row>
    <row r="50" spans="1:243" s="32" customFormat="1" ht="45.75" customHeight="1">
      <c r="A50" s="19">
        <v>14</v>
      </c>
      <c r="B50" s="75" t="s">
        <v>98</v>
      </c>
      <c r="C50" s="20"/>
      <c r="D50" s="80">
        <v>55</v>
      </c>
      <c r="E50" s="79" t="s">
        <v>95</v>
      </c>
      <c r="F50" s="72"/>
      <c r="G50" s="35"/>
      <c r="H50" s="35"/>
      <c r="I50" s="21" t="s">
        <v>38</v>
      </c>
      <c r="J50" s="23">
        <f t="shared" si="7"/>
        <v>1</v>
      </c>
      <c r="K50" s="24" t="s">
        <v>48</v>
      </c>
      <c r="L50" s="24" t="s">
        <v>7</v>
      </c>
      <c r="M50" s="70"/>
      <c r="N50" s="36"/>
      <c r="O50" s="36"/>
      <c r="P50" s="37"/>
      <c r="Q50" s="36"/>
      <c r="R50" s="36"/>
      <c r="S50" s="38"/>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39"/>
      <c r="AW50" s="39"/>
      <c r="AX50" s="39"/>
      <c r="AY50" s="39"/>
      <c r="AZ50" s="39"/>
      <c r="BA50" s="68">
        <f t="shared" si="8"/>
        <v>0</v>
      </c>
      <c r="BB50" s="68">
        <f t="shared" si="9"/>
        <v>0</v>
      </c>
      <c r="BC50" s="31" t="str">
        <f t="shared" si="10"/>
        <v>INR Zero Only</v>
      </c>
      <c r="IE50" s="33"/>
      <c r="IF50" s="33"/>
      <c r="IG50" s="33"/>
      <c r="IH50" s="33"/>
      <c r="II50" s="33"/>
    </row>
    <row r="51" spans="1:243" s="32" customFormat="1" ht="38.25" customHeight="1">
      <c r="A51" s="19">
        <v>15</v>
      </c>
      <c r="B51" s="75" t="s">
        <v>99</v>
      </c>
      <c r="C51" s="20"/>
      <c r="D51" s="80">
        <v>38</v>
      </c>
      <c r="E51" s="79" t="s">
        <v>95</v>
      </c>
      <c r="F51" s="72"/>
      <c r="G51" s="35"/>
      <c r="H51" s="35"/>
      <c r="I51" s="21" t="s">
        <v>38</v>
      </c>
      <c r="J51" s="23">
        <f t="shared" si="7"/>
        <v>1</v>
      </c>
      <c r="K51" s="24" t="s">
        <v>48</v>
      </c>
      <c r="L51" s="24" t="s">
        <v>7</v>
      </c>
      <c r="M51" s="70"/>
      <c r="N51" s="36"/>
      <c r="O51" s="36"/>
      <c r="P51" s="37"/>
      <c r="Q51" s="36"/>
      <c r="R51" s="36"/>
      <c r="S51" s="38"/>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c r="AZ51" s="39"/>
      <c r="BA51" s="68">
        <f t="shared" si="8"/>
        <v>0</v>
      </c>
      <c r="BB51" s="68">
        <f t="shared" si="9"/>
        <v>0</v>
      </c>
      <c r="BC51" s="31" t="str">
        <f t="shared" si="10"/>
        <v>INR Zero Only</v>
      </c>
      <c r="IE51" s="33"/>
      <c r="IF51" s="33"/>
      <c r="IG51" s="33"/>
      <c r="IH51" s="33"/>
      <c r="II51" s="33"/>
    </row>
    <row r="52" spans="1:243" s="32" customFormat="1" ht="34.5" customHeight="1">
      <c r="A52" s="19">
        <v>16</v>
      </c>
      <c r="B52" s="75" t="s">
        <v>100</v>
      </c>
      <c r="C52" s="20"/>
      <c r="D52" s="80">
        <v>8</v>
      </c>
      <c r="E52" s="79" t="s">
        <v>95</v>
      </c>
      <c r="F52" s="72"/>
      <c r="G52" s="35"/>
      <c r="H52" s="35"/>
      <c r="I52" s="21" t="s">
        <v>38</v>
      </c>
      <c r="J52" s="23">
        <f t="shared" si="7"/>
        <v>1</v>
      </c>
      <c r="K52" s="24" t="s">
        <v>48</v>
      </c>
      <c r="L52" s="24" t="s">
        <v>7</v>
      </c>
      <c r="M52" s="70"/>
      <c r="N52" s="36"/>
      <c r="O52" s="36"/>
      <c r="P52" s="37"/>
      <c r="Q52" s="36"/>
      <c r="R52" s="36"/>
      <c r="S52" s="38"/>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68">
        <f t="shared" si="8"/>
        <v>0</v>
      </c>
      <c r="BB52" s="68">
        <f t="shared" si="9"/>
        <v>0</v>
      </c>
      <c r="BC52" s="31" t="str">
        <f t="shared" si="10"/>
        <v>INR Zero Only</v>
      </c>
      <c r="IE52" s="33"/>
      <c r="IF52" s="33"/>
      <c r="IG52" s="33"/>
      <c r="IH52" s="33"/>
      <c r="II52" s="33"/>
    </row>
    <row r="53" spans="1:243" s="32" customFormat="1" ht="30.75" customHeight="1">
      <c r="A53" s="19">
        <v>17</v>
      </c>
      <c r="B53" s="75" t="s">
        <v>101</v>
      </c>
      <c r="C53" s="20"/>
      <c r="D53" s="80">
        <v>18</v>
      </c>
      <c r="E53" s="79" t="s">
        <v>95</v>
      </c>
      <c r="F53" s="72"/>
      <c r="G53" s="35"/>
      <c r="H53" s="35"/>
      <c r="I53" s="21" t="s">
        <v>38</v>
      </c>
      <c r="J53" s="23">
        <f t="shared" si="7"/>
        <v>1</v>
      </c>
      <c r="K53" s="24" t="s">
        <v>48</v>
      </c>
      <c r="L53" s="24" t="s">
        <v>7</v>
      </c>
      <c r="M53" s="70"/>
      <c r="N53" s="36"/>
      <c r="O53" s="36"/>
      <c r="P53" s="37"/>
      <c r="Q53" s="36"/>
      <c r="R53" s="36"/>
      <c r="S53" s="38"/>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68">
        <f t="shared" si="8"/>
        <v>0</v>
      </c>
      <c r="BB53" s="68">
        <f t="shared" si="9"/>
        <v>0</v>
      </c>
      <c r="BC53" s="31" t="str">
        <f t="shared" si="10"/>
        <v>INR Zero Only</v>
      </c>
      <c r="IE53" s="33"/>
      <c r="IF53" s="33"/>
      <c r="IG53" s="33"/>
      <c r="IH53" s="33"/>
      <c r="II53" s="33"/>
    </row>
    <row r="54" spans="1:243" s="32" customFormat="1" ht="34.5" customHeight="1">
      <c r="A54" s="19">
        <v>18</v>
      </c>
      <c r="B54" s="86" t="s">
        <v>102</v>
      </c>
      <c r="C54" s="20"/>
      <c r="D54" s="80">
        <v>18</v>
      </c>
      <c r="E54" s="79" t="s">
        <v>95</v>
      </c>
      <c r="F54" s="72"/>
      <c r="G54" s="35"/>
      <c r="H54" s="35"/>
      <c r="I54" s="21" t="s">
        <v>38</v>
      </c>
      <c r="J54" s="23">
        <f t="shared" si="7"/>
        <v>1</v>
      </c>
      <c r="K54" s="24" t="s">
        <v>48</v>
      </c>
      <c r="L54" s="24" t="s">
        <v>7</v>
      </c>
      <c r="M54" s="70"/>
      <c r="N54" s="36"/>
      <c r="O54" s="36"/>
      <c r="P54" s="37"/>
      <c r="Q54" s="36"/>
      <c r="R54" s="36"/>
      <c r="S54" s="38"/>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68">
        <f t="shared" si="8"/>
        <v>0</v>
      </c>
      <c r="BB54" s="68">
        <f t="shared" si="9"/>
        <v>0</v>
      </c>
      <c r="BC54" s="31" t="str">
        <f t="shared" si="10"/>
        <v>INR Zero Only</v>
      </c>
      <c r="IE54" s="33"/>
      <c r="IF54" s="33"/>
      <c r="IG54" s="33"/>
      <c r="IH54" s="33"/>
      <c r="II54" s="33"/>
    </row>
    <row r="55" spans="1:243" s="32" customFormat="1" ht="42" customHeight="1">
      <c r="A55" s="19">
        <v>19</v>
      </c>
      <c r="B55" s="75" t="s">
        <v>103</v>
      </c>
      <c r="C55" s="20"/>
      <c r="D55" s="80">
        <v>2</v>
      </c>
      <c r="E55" s="79" t="s">
        <v>95</v>
      </c>
      <c r="F55" s="72"/>
      <c r="G55" s="35"/>
      <c r="H55" s="35"/>
      <c r="I55" s="21" t="s">
        <v>38</v>
      </c>
      <c r="J55" s="23">
        <f t="shared" si="7"/>
        <v>1</v>
      </c>
      <c r="K55" s="24" t="s">
        <v>48</v>
      </c>
      <c r="L55" s="24" t="s">
        <v>7</v>
      </c>
      <c r="M55" s="70"/>
      <c r="N55" s="36"/>
      <c r="O55" s="36"/>
      <c r="P55" s="37"/>
      <c r="Q55" s="36"/>
      <c r="R55" s="36"/>
      <c r="S55" s="38"/>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68">
        <f t="shared" si="8"/>
        <v>0</v>
      </c>
      <c r="BB55" s="68">
        <f t="shared" si="9"/>
        <v>0</v>
      </c>
      <c r="BC55" s="31" t="str">
        <f t="shared" si="10"/>
        <v>INR Zero Only</v>
      </c>
      <c r="IE55" s="33"/>
      <c r="IF55" s="33"/>
      <c r="IG55" s="33"/>
      <c r="IH55" s="33"/>
      <c r="II55" s="33"/>
    </row>
    <row r="56" spans="1:243" s="32" customFormat="1" ht="33" customHeight="1">
      <c r="A56" s="19">
        <v>20</v>
      </c>
      <c r="B56" s="75" t="s">
        <v>104</v>
      </c>
      <c r="C56" s="20"/>
      <c r="D56" s="80">
        <v>15</v>
      </c>
      <c r="E56" s="79" t="s">
        <v>95</v>
      </c>
      <c r="F56" s="72"/>
      <c r="G56" s="35"/>
      <c r="H56" s="35"/>
      <c r="I56" s="21" t="s">
        <v>38</v>
      </c>
      <c r="J56" s="23">
        <f t="shared" si="7"/>
        <v>1</v>
      </c>
      <c r="K56" s="24" t="s">
        <v>48</v>
      </c>
      <c r="L56" s="24" t="s">
        <v>7</v>
      </c>
      <c r="M56" s="70"/>
      <c r="N56" s="36"/>
      <c r="O56" s="36"/>
      <c r="P56" s="37"/>
      <c r="Q56" s="36"/>
      <c r="R56" s="36"/>
      <c r="S56" s="38"/>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A56" s="68">
        <f t="shared" si="8"/>
        <v>0</v>
      </c>
      <c r="BB56" s="68">
        <f t="shared" si="9"/>
        <v>0</v>
      </c>
      <c r="BC56" s="31" t="str">
        <f t="shared" si="10"/>
        <v>INR Zero Only</v>
      </c>
      <c r="IE56" s="33"/>
      <c r="IF56" s="33"/>
      <c r="IG56" s="33"/>
      <c r="IH56" s="33"/>
      <c r="II56" s="33"/>
    </row>
    <row r="57" spans="1:243" s="32" customFormat="1" ht="192.75" customHeight="1">
      <c r="A57" s="19">
        <v>21</v>
      </c>
      <c r="B57" s="87" t="s">
        <v>105</v>
      </c>
      <c r="C57" s="20"/>
      <c r="D57" s="80">
        <v>1</v>
      </c>
      <c r="E57" s="79" t="s">
        <v>95</v>
      </c>
      <c r="F57" s="72"/>
      <c r="G57" s="35"/>
      <c r="H57" s="35"/>
      <c r="I57" s="21" t="s">
        <v>38</v>
      </c>
      <c r="J57" s="23">
        <f t="shared" si="7"/>
        <v>1</v>
      </c>
      <c r="K57" s="24" t="s">
        <v>48</v>
      </c>
      <c r="L57" s="24" t="s">
        <v>7</v>
      </c>
      <c r="M57" s="70"/>
      <c r="N57" s="36"/>
      <c r="O57" s="36"/>
      <c r="P57" s="37"/>
      <c r="Q57" s="36"/>
      <c r="R57" s="36"/>
      <c r="S57" s="38"/>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68">
        <f t="shared" si="8"/>
        <v>0</v>
      </c>
      <c r="BB57" s="68">
        <f t="shared" si="9"/>
        <v>0</v>
      </c>
      <c r="BC57" s="31" t="str">
        <f t="shared" si="10"/>
        <v>INR Zero Only</v>
      </c>
      <c r="IE57" s="33"/>
      <c r="IF57" s="33"/>
      <c r="IG57" s="33"/>
      <c r="IH57" s="33"/>
      <c r="II57" s="33"/>
    </row>
    <row r="58" spans="1:243" s="32" customFormat="1" ht="43.5" customHeight="1">
      <c r="A58" s="19">
        <v>22</v>
      </c>
      <c r="B58" s="75" t="s">
        <v>106</v>
      </c>
      <c r="C58" s="20"/>
      <c r="D58" s="80">
        <v>175</v>
      </c>
      <c r="E58" s="79" t="s">
        <v>67</v>
      </c>
      <c r="F58" s="72"/>
      <c r="G58" s="35"/>
      <c r="H58" s="35"/>
      <c r="I58" s="21" t="s">
        <v>38</v>
      </c>
      <c r="J58" s="23">
        <f t="shared" si="7"/>
        <v>1</v>
      </c>
      <c r="K58" s="24" t="s">
        <v>48</v>
      </c>
      <c r="L58" s="24" t="s">
        <v>7</v>
      </c>
      <c r="M58" s="70"/>
      <c r="N58" s="36"/>
      <c r="O58" s="36"/>
      <c r="P58" s="37"/>
      <c r="Q58" s="36"/>
      <c r="R58" s="36"/>
      <c r="S58" s="38"/>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68">
        <f t="shared" si="8"/>
        <v>0</v>
      </c>
      <c r="BB58" s="68">
        <f t="shared" si="9"/>
        <v>0</v>
      </c>
      <c r="BC58" s="31" t="str">
        <f t="shared" si="10"/>
        <v>INR Zero Only</v>
      </c>
      <c r="IE58" s="33"/>
      <c r="IF58" s="33"/>
      <c r="IG58" s="33"/>
      <c r="IH58" s="33"/>
      <c r="II58" s="33"/>
    </row>
    <row r="59" spans="1:243" s="32" customFormat="1" ht="43.5" customHeight="1">
      <c r="A59" s="19">
        <v>23</v>
      </c>
      <c r="B59" s="75" t="s">
        <v>107</v>
      </c>
      <c r="C59" s="20"/>
      <c r="D59" s="80">
        <v>35</v>
      </c>
      <c r="E59" s="79" t="s">
        <v>67</v>
      </c>
      <c r="F59" s="72"/>
      <c r="G59" s="35"/>
      <c r="H59" s="35"/>
      <c r="I59" s="21" t="s">
        <v>38</v>
      </c>
      <c r="J59" s="23">
        <f>IF(I59="Less(-)",-1,1)</f>
        <v>1</v>
      </c>
      <c r="K59" s="24" t="s">
        <v>48</v>
      </c>
      <c r="L59" s="24" t="s">
        <v>7</v>
      </c>
      <c r="M59" s="70"/>
      <c r="N59" s="36"/>
      <c r="O59" s="36"/>
      <c r="P59" s="37"/>
      <c r="Q59" s="36"/>
      <c r="R59" s="36"/>
      <c r="S59" s="38"/>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68">
        <f>total_amount_ba($B$2,$D$2,D59,F59,J59,K59,M59)</f>
        <v>0</v>
      </c>
      <c r="BB59" s="68">
        <f>BA59+SUM(N59:AZ59)</f>
        <v>0</v>
      </c>
      <c r="BC59" s="31" t="str">
        <f>SpellNumber(L59,BB59)</f>
        <v>INR Zero Only</v>
      </c>
      <c r="IE59" s="33">
        <v>2</v>
      </c>
      <c r="IF59" s="33" t="s">
        <v>34</v>
      </c>
      <c r="IG59" s="33" t="s">
        <v>42</v>
      </c>
      <c r="IH59" s="33">
        <v>10</v>
      </c>
      <c r="II59" s="33" t="s">
        <v>37</v>
      </c>
    </row>
    <row r="60" spans="1:243" s="32" customFormat="1" ht="38.25" customHeight="1">
      <c r="A60" s="19">
        <v>24</v>
      </c>
      <c r="B60" s="75" t="s">
        <v>108</v>
      </c>
      <c r="C60" s="20"/>
      <c r="D60" s="80">
        <v>175</v>
      </c>
      <c r="E60" s="79" t="s">
        <v>67</v>
      </c>
      <c r="F60" s="71"/>
      <c r="G60" s="35"/>
      <c r="H60" s="35"/>
      <c r="I60" s="21" t="s">
        <v>38</v>
      </c>
      <c r="J60" s="23">
        <f>IF(I60="Less(-)",-1,1)</f>
        <v>1</v>
      </c>
      <c r="K60" s="24" t="s">
        <v>48</v>
      </c>
      <c r="L60" s="24" t="s">
        <v>7</v>
      </c>
      <c r="M60" s="70"/>
      <c r="N60" s="36"/>
      <c r="O60" s="36"/>
      <c r="P60" s="37"/>
      <c r="Q60" s="36"/>
      <c r="R60" s="36"/>
      <c r="S60" s="38"/>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68">
        <f>total_amount_ba($B$2,$D$2,D60,F60,J60,K60,M60)</f>
        <v>0</v>
      </c>
      <c r="BB60" s="68">
        <f>BA60+SUM(N60:AZ60)</f>
        <v>0</v>
      </c>
      <c r="BC60" s="31" t="str">
        <f>SpellNumber(L60,BB60)</f>
        <v>INR Zero Only</v>
      </c>
      <c r="IE60" s="33">
        <v>1.01</v>
      </c>
      <c r="IF60" s="33" t="s">
        <v>39</v>
      </c>
      <c r="IG60" s="33" t="s">
        <v>35</v>
      </c>
      <c r="IH60" s="33">
        <v>123.223</v>
      </c>
      <c r="II60" s="33" t="s">
        <v>37</v>
      </c>
    </row>
    <row r="61" spans="1:243" s="32" customFormat="1" ht="30" customHeight="1">
      <c r="A61" s="19">
        <v>25</v>
      </c>
      <c r="B61" s="75" t="s">
        <v>109</v>
      </c>
      <c r="C61" s="20"/>
      <c r="D61" s="80">
        <v>35</v>
      </c>
      <c r="E61" s="79" t="s">
        <v>67</v>
      </c>
      <c r="F61" s="71"/>
      <c r="G61" s="35"/>
      <c r="H61" s="35"/>
      <c r="I61" s="21" t="s">
        <v>38</v>
      </c>
      <c r="J61" s="23">
        <f>IF(I61="Less(-)",-1,1)</f>
        <v>1</v>
      </c>
      <c r="K61" s="24" t="s">
        <v>48</v>
      </c>
      <c r="L61" s="24" t="s">
        <v>7</v>
      </c>
      <c r="M61" s="70"/>
      <c r="N61" s="36"/>
      <c r="O61" s="36"/>
      <c r="P61" s="37"/>
      <c r="Q61" s="36"/>
      <c r="R61" s="36"/>
      <c r="S61" s="38"/>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68">
        <f>total_amount_ba($B$2,$D$2,D61,F61,J61,K61,M61)</f>
        <v>0</v>
      </c>
      <c r="BB61" s="68">
        <f>BA61+SUM(N61:AZ61)</f>
        <v>0</v>
      </c>
      <c r="BC61" s="31" t="str">
        <f>SpellNumber(L61,BB61)</f>
        <v>INR Zero Only</v>
      </c>
      <c r="IE61" s="33">
        <v>1.02</v>
      </c>
      <c r="IF61" s="33" t="s">
        <v>40</v>
      </c>
      <c r="IG61" s="33" t="s">
        <v>41</v>
      </c>
      <c r="IH61" s="33">
        <v>213</v>
      </c>
      <c r="II61" s="33" t="s">
        <v>37</v>
      </c>
    </row>
    <row r="62" spans="1:243" s="32" customFormat="1" ht="21" customHeight="1">
      <c r="A62" s="19">
        <v>26</v>
      </c>
      <c r="B62" s="75" t="s">
        <v>113</v>
      </c>
      <c r="C62" s="20"/>
      <c r="D62" s="80">
        <v>25</v>
      </c>
      <c r="E62" s="79" t="s">
        <v>111</v>
      </c>
      <c r="F62" s="71"/>
      <c r="G62" s="35"/>
      <c r="H62" s="35"/>
      <c r="I62" s="21" t="s">
        <v>38</v>
      </c>
      <c r="J62" s="23">
        <f>IF(I62="Less(-)",-1,1)</f>
        <v>1</v>
      </c>
      <c r="K62" s="24" t="s">
        <v>48</v>
      </c>
      <c r="L62" s="24" t="s">
        <v>7</v>
      </c>
      <c r="M62" s="70"/>
      <c r="N62" s="36"/>
      <c r="O62" s="36"/>
      <c r="P62" s="37"/>
      <c r="Q62" s="36"/>
      <c r="R62" s="36"/>
      <c r="S62" s="38"/>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68">
        <f>total_amount_ba($B$2,$D$2,D62,F62,J62,K62,M62)</f>
        <v>0</v>
      </c>
      <c r="BB62" s="68">
        <f>BA62+SUM(N62:AZ62)</f>
        <v>0</v>
      </c>
      <c r="BC62" s="31" t="str">
        <f>SpellNumber(L62,BB62)</f>
        <v>INR Zero Only</v>
      </c>
      <c r="IE62" s="33">
        <v>2</v>
      </c>
      <c r="IF62" s="33" t="s">
        <v>34</v>
      </c>
      <c r="IG62" s="33" t="s">
        <v>42</v>
      </c>
      <c r="IH62" s="33">
        <v>10</v>
      </c>
      <c r="II62" s="33" t="s">
        <v>37</v>
      </c>
    </row>
    <row r="63" spans="1:243" s="32" customFormat="1" ht="65.25" customHeight="1">
      <c r="A63" s="19">
        <v>27</v>
      </c>
      <c r="B63" s="75" t="s">
        <v>110</v>
      </c>
      <c r="C63" s="20"/>
      <c r="D63" s="80">
        <v>1</v>
      </c>
      <c r="E63" s="79" t="s">
        <v>111</v>
      </c>
      <c r="F63" s="71"/>
      <c r="G63" s="35"/>
      <c r="H63" s="41"/>
      <c r="I63" s="21" t="s">
        <v>38</v>
      </c>
      <c r="J63" s="23">
        <f>IF(I63="Less(-)",-1,1)</f>
        <v>1</v>
      </c>
      <c r="K63" s="24" t="s">
        <v>48</v>
      </c>
      <c r="L63" s="24" t="s">
        <v>7</v>
      </c>
      <c r="M63" s="70"/>
      <c r="N63" s="36"/>
      <c r="O63" s="36"/>
      <c r="P63" s="37"/>
      <c r="Q63" s="36"/>
      <c r="R63" s="36"/>
      <c r="S63" s="38"/>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68">
        <f>total_amount_ba($B$2,$D$2,D63,F63,J63,K63,M63)</f>
        <v>0</v>
      </c>
      <c r="BB63" s="68">
        <f>BA63+SUM(N63:AZ63)</f>
        <v>0</v>
      </c>
      <c r="BC63" s="31" t="str">
        <f>SpellNumber(L63,BB63)</f>
        <v>INR Zero Only</v>
      </c>
      <c r="IE63" s="33">
        <v>3</v>
      </c>
      <c r="IF63" s="33" t="s">
        <v>43</v>
      </c>
      <c r="IG63" s="33" t="s">
        <v>44</v>
      </c>
      <c r="IH63" s="33">
        <v>10</v>
      </c>
      <c r="II63" s="33" t="s">
        <v>37</v>
      </c>
    </row>
    <row r="64" spans="1:243" s="32" customFormat="1" ht="33" customHeight="1">
      <c r="A64" s="42" t="s">
        <v>46</v>
      </c>
      <c r="B64" s="43"/>
      <c r="C64" s="44"/>
      <c r="D64" s="45"/>
      <c r="E64" s="45"/>
      <c r="F64" s="45"/>
      <c r="G64" s="45"/>
      <c r="H64" s="46"/>
      <c r="I64" s="46"/>
      <c r="J64" s="46"/>
      <c r="K64" s="46"/>
      <c r="L64" s="47"/>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69">
        <f>SUM(BA13:BA63)</f>
        <v>0</v>
      </c>
      <c r="BB64" s="69">
        <f>SUM(BB13:BB63)</f>
        <v>0</v>
      </c>
      <c r="BC64" s="31" t="str">
        <f>SpellNumber($E$2,BB64)</f>
        <v>INR Zero Only</v>
      </c>
      <c r="IE64" s="33">
        <v>4</v>
      </c>
      <c r="IF64" s="33" t="s">
        <v>40</v>
      </c>
      <c r="IG64" s="33" t="s">
        <v>45</v>
      </c>
      <c r="IH64" s="33">
        <v>10</v>
      </c>
      <c r="II64" s="33" t="s">
        <v>37</v>
      </c>
    </row>
    <row r="65" spans="1:243" s="58" customFormat="1" ht="39" customHeight="1" hidden="1">
      <c r="A65" s="43" t="s">
        <v>51</v>
      </c>
      <c r="B65" s="49"/>
      <c r="C65" s="50"/>
      <c r="D65" s="51"/>
      <c r="E65" s="52" t="s">
        <v>47</v>
      </c>
      <c r="F65" s="65"/>
      <c r="G65" s="53"/>
      <c r="H65" s="54"/>
      <c r="I65" s="54"/>
      <c r="J65" s="54"/>
      <c r="K65" s="55"/>
      <c r="L65" s="56"/>
      <c r="M65" s="57"/>
      <c r="O65" s="32"/>
      <c r="P65" s="32"/>
      <c r="Q65" s="32"/>
      <c r="R65" s="32"/>
      <c r="S65" s="32"/>
      <c r="BA65" s="63">
        <f>IF(ISBLANK(F65),0,IF(E65="Excess (+)",ROUND(BA64+(BA64*F65),2),IF(E65="Less (-)",ROUND(BA64+(BA64*F65*(-1)),2),0)))</f>
        <v>0</v>
      </c>
      <c r="BB65" s="64">
        <f>ROUND(BA65,0)</f>
        <v>0</v>
      </c>
      <c r="BC65" s="31" t="str">
        <f>SpellNumber(L65,BB65)</f>
        <v> Zero Only</v>
      </c>
      <c r="IE65" s="59"/>
      <c r="IF65" s="59"/>
      <c r="IG65" s="59"/>
      <c r="IH65" s="59"/>
      <c r="II65" s="59"/>
    </row>
    <row r="66" spans="1:243" s="58" customFormat="1" ht="51" customHeight="1">
      <c r="A66" s="42" t="s">
        <v>50</v>
      </c>
      <c r="B66" s="42"/>
      <c r="C66" s="91" t="str">
        <f>SpellNumber($E$2,BB64)</f>
        <v>INR Zero Only</v>
      </c>
      <c r="D66" s="92"/>
      <c r="E66" s="92"/>
      <c r="F66" s="92"/>
      <c r="G66" s="92"/>
      <c r="H66" s="92"/>
      <c r="I66" s="92"/>
      <c r="J66" s="92"/>
      <c r="K66" s="92"/>
      <c r="L66" s="92"/>
      <c r="M66" s="92"/>
      <c r="N66" s="92"/>
      <c r="O66" s="92"/>
      <c r="P66" s="92"/>
      <c r="Q66" s="92"/>
      <c r="R66" s="92"/>
      <c r="S66" s="92"/>
      <c r="T66" s="92"/>
      <c r="U66" s="92"/>
      <c r="V66" s="92"/>
      <c r="W66" s="92"/>
      <c r="X66" s="92"/>
      <c r="Y66" s="92"/>
      <c r="Z66" s="92"/>
      <c r="AA66" s="92"/>
      <c r="AB66" s="92"/>
      <c r="AC66" s="92"/>
      <c r="AD66" s="92"/>
      <c r="AE66" s="92"/>
      <c r="AF66" s="92"/>
      <c r="AG66" s="92"/>
      <c r="AH66" s="92"/>
      <c r="AI66" s="92"/>
      <c r="AJ66" s="92"/>
      <c r="AK66" s="92"/>
      <c r="AL66" s="92"/>
      <c r="AM66" s="92"/>
      <c r="AN66" s="92"/>
      <c r="AO66" s="92"/>
      <c r="AP66" s="92"/>
      <c r="AQ66" s="92"/>
      <c r="AR66" s="92"/>
      <c r="AS66" s="92"/>
      <c r="AT66" s="92"/>
      <c r="AU66" s="92"/>
      <c r="AV66" s="92"/>
      <c r="AW66" s="92"/>
      <c r="AX66" s="92"/>
      <c r="AY66" s="92"/>
      <c r="AZ66" s="92"/>
      <c r="BA66" s="92"/>
      <c r="BB66" s="92"/>
      <c r="BC66" s="93"/>
      <c r="IE66" s="59"/>
      <c r="IF66" s="59"/>
      <c r="IG66" s="59"/>
      <c r="IH66" s="59"/>
      <c r="II66" s="59"/>
    </row>
    <row r="67" spans="3:243" s="14" customFormat="1" ht="15">
      <c r="C67" s="60"/>
      <c r="D67" s="60"/>
      <c r="E67" s="60"/>
      <c r="F67" s="60"/>
      <c r="G67" s="60"/>
      <c r="H67" s="60"/>
      <c r="I67" s="60"/>
      <c r="J67" s="60"/>
      <c r="K67" s="60"/>
      <c r="L67" s="60"/>
      <c r="M67" s="60"/>
      <c r="O67" s="60"/>
      <c r="BA67" s="60"/>
      <c r="BC67" s="60"/>
      <c r="IE67" s="15"/>
      <c r="IF67" s="15"/>
      <c r="IG67" s="15"/>
      <c r="IH67" s="15"/>
      <c r="II67" s="15"/>
    </row>
  </sheetData>
  <sheetProtection password="EEC8" sheet="1" selectLockedCells="1"/>
  <mergeCells count="8">
    <mergeCell ref="A9:BC9"/>
    <mergeCell ref="C66:BC66"/>
    <mergeCell ref="A1:L1"/>
    <mergeCell ref="A4:BC4"/>
    <mergeCell ref="A5:BC5"/>
    <mergeCell ref="A6:BC6"/>
    <mergeCell ref="A7:BC7"/>
    <mergeCell ref="B8:BC8"/>
  </mergeCells>
  <dataValidations count="24">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65">
      <formula1>0</formula1>
      <formula2>99.9</formula2>
    </dataValidation>
    <dataValidation type="decimal" allowBlank="1" showInputMessage="1" showErrorMessage="1" promptTitle="Rate Entry" prompt="Please enter the Rate in Rupees for this item. " errorTitle="Invaid Entry" error="Only Numeric Values are allowed. " sqref="H63">
      <formula1>0</formula1>
      <formula2>999999999999999</formula2>
    </dataValidation>
    <dataValidation type="list" showInputMessage="1" showErrorMessage="1" promptTitle="Option C1 or D1" prompt="Please select the Option C1 or Option D1" errorTitle="Please enter valid values only" error="Please select the Option C1 or Option D1" sqref="D65">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65">
      <formula1>IF(ISBLANK(F65),$A$3:$C$3,$B$3:$C$3)</formula1>
    </dataValidation>
    <dataValidation allowBlank="1" showInputMessage="1" showErrorMessage="1" promptTitle="Item Description" prompt="Please enter Item Description in text" sqref="B62:B63 B45:B59 B43 B41 B33:B39 B28:B31 B24:B26 B22 B19:B20"/>
    <dataValidation type="decimal" allowBlank="1" showInputMessage="1" showErrorMessage="1" promptTitle="Rate Entry" prompt="Please enter the Basic Price in Rupees for this item. " errorTitle="Invaid Entry" error="Only Numeric Values are allowed. " sqref="G63 G13:H62">
      <formula1>0</formula1>
      <formula2>999999999999999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65">
      <formula1>0</formula1>
      <formula2>IF(E65&lt;&gt;"Select",99.9,0)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65">
      <formula1>IF(E65&lt;&gt;"Select",0,-1)</formula1>
      <formula2>IF(E65&lt;&gt;"Select",99.99,-1)</formula2>
    </dataValidation>
    <dataValidation type="list" allowBlank="1" showInputMessage="1" showErrorMessage="1" sqref="K45:K63 K43 K41 K33:K39 K28:K31 K24:K26 K22 K16:K20 K13:K14">
      <formula1>"Partial Conversion, Full Conversion"</formula1>
    </dataValidation>
    <dataValidation type="list" allowBlank="1" showInputMessage="1" showErrorMessage="1" sqref="L49 L50 L51 L52 L53 L54 L55 L56 L57 L58 L59 L60 L61 L62 L13 L14 L15 L16 L17 L18 L19 L20 L21 L22 L23 L24 L25 L26 L27 L28 L29 L30 L31 L32 L33 L34 L35 L36 L37 L38 L39 L40 L41 L42 L43 L44 L45 L46 L47 L48 L63">
      <formula1>"INR"</formula1>
    </dataValidation>
    <dataValidation allowBlank="1" showInputMessage="1" showErrorMessage="1" promptTitle="Addition / Deduction" prompt="Please Choose the correct One" sqref="J13:J63"/>
    <dataValidation type="list" showInputMessage="1" showErrorMessage="1" sqref="I13:I63">
      <formula1>"Excess(+), Less(-)"</formula1>
    </dataValidation>
    <dataValidation type="decimal" allowBlank="1" showInputMessage="1" showErrorMessage="1" errorTitle="Invalid Entry" error="Only Numeric Values are allowed. " sqref="A13:A63">
      <formula1>0</formula1>
      <formula2>999999999999999</formula2>
    </dataValidation>
    <dataValidation allowBlank="1" showInputMessage="1" showErrorMessage="1" promptTitle="Itemcode/Make" prompt="Please enter text" sqref="C13:C63"/>
    <dataValidation type="decimal" allowBlank="1" showInputMessage="1" showErrorMessage="1" promptTitle="Rate Entry" prompt="Please enter the Other Taxes2 in Rupees for this item. " errorTitle="Invaid Entry" error="Only Numeric Values are allowed. " sqref="N13:O6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6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63">
      <formula1>0</formula1>
      <formula2>999999999999999</formula2>
    </dataValidation>
    <dataValidation allowBlank="1" showInputMessage="1" showErrorMessage="1" promptTitle="Units" prompt="Please enter Units in text" sqref="E13:E63"/>
    <dataValidation type="decimal" allowBlank="1" showInputMessage="1" showErrorMessage="1" promptTitle="Quantity" prompt="Please enter the Quantity for this item. " errorTitle="Invalid Entry" error="Only Numeric Values are allowed. " sqref="F13:F63 D13:D63">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K15 K44 K42 K40 K32 K27 K23 K21">
      <formula1>"Partial Conversion, Fully Conversion"</formula1>
    </dataValidation>
    <dataValidation type="list" allowBlank="1" showInputMessage="1" showErrorMessage="1" sqref="C2">
      <formula1>"Normal, SingleWindow, Alternate"</formula1>
    </dataValidation>
    <dataValidation type="decimal" allowBlank="1" showInputMessage="1" showErrorMessage="1" promptTitle="Rate Entry" prompt="Please enter Basic Rate in Rupees for this item. " errorTitle="Invaid Entry" error="Only Numeric Values are allowed. " sqref="M14:M63">
      <formula1>0</formula1>
      <formula2>999999999999999</formula2>
    </dataValidation>
  </dataValidations>
  <printOptions/>
  <pageMargins left="0.5511811023622047" right="0.31496062992125984" top="0.5905511811023623" bottom="0.5118110236220472" header="0.31496062992125984" footer="0.31496062992125984"/>
  <pageSetup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100" t="s">
        <v>2</v>
      </c>
      <c r="F6" s="100"/>
      <c r="G6" s="100"/>
      <c r="H6" s="100"/>
      <c r="I6" s="100"/>
      <c r="J6" s="100"/>
      <c r="K6" s="100"/>
    </row>
    <row r="7" spans="5:11" ht="15">
      <c r="E7" s="100"/>
      <c r="F7" s="100"/>
      <c r="G7" s="100"/>
      <c r="H7" s="100"/>
      <c r="I7" s="100"/>
      <c r="J7" s="100"/>
      <c r="K7" s="100"/>
    </row>
    <row r="8" spans="5:11" ht="15">
      <c r="E8" s="100"/>
      <c r="F8" s="100"/>
      <c r="G8" s="100"/>
      <c r="H8" s="100"/>
      <c r="I8" s="100"/>
      <c r="J8" s="100"/>
      <c r="K8" s="100"/>
    </row>
    <row r="9" spans="5:11" ht="15">
      <c r="E9" s="100"/>
      <c r="F9" s="100"/>
      <c r="G9" s="100"/>
      <c r="H9" s="100"/>
      <c r="I9" s="100"/>
      <c r="J9" s="100"/>
      <c r="K9" s="100"/>
    </row>
    <row r="10" spans="5:11" ht="15">
      <c r="E10" s="100"/>
      <c r="F10" s="100"/>
      <c r="G10" s="100"/>
      <c r="H10" s="100"/>
      <c r="I10" s="100"/>
      <c r="J10" s="100"/>
      <c r="K10" s="100"/>
    </row>
    <row r="11" spans="5:11" ht="15">
      <c r="E11" s="100"/>
      <c r="F11" s="100"/>
      <c r="G11" s="100"/>
      <c r="H11" s="100"/>
      <c r="I11" s="100"/>
      <c r="J11" s="100"/>
      <c r="K11" s="100"/>
    </row>
    <row r="12" spans="5:11" ht="15">
      <c r="E12" s="100"/>
      <c r="F12" s="100"/>
      <c r="G12" s="100"/>
      <c r="H12" s="100"/>
      <c r="I12" s="100"/>
      <c r="J12" s="100"/>
      <c r="K12" s="100"/>
    </row>
    <row r="13" spans="5:11" ht="15">
      <c r="E13" s="100"/>
      <c r="F13" s="100"/>
      <c r="G13" s="100"/>
      <c r="H13" s="100"/>
      <c r="I13" s="100"/>
      <c r="J13" s="100"/>
      <c r="K13" s="100"/>
    </row>
    <row r="14" spans="5:11" ht="15">
      <c r="E14" s="100"/>
      <c r="F14" s="100"/>
      <c r="G14" s="100"/>
      <c r="H14" s="100"/>
      <c r="I14" s="100"/>
      <c r="J14" s="100"/>
      <c r="K14" s="100"/>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2024-01-05T04:29:45Z</cp:lastPrinted>
  <dcterms:created xsi:type="dcterms:W3CDTF">2009-01-30T06:42:42Z</dcterms:created>
  <dcterms:modified xsi:type="dcterms:W3CDTF">2024-01-05T09:52:14Z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