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'BoQ1'!$A$1:$BC$105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<sst xmlns="http://schemas.openxmlformats.org/spreadsheetml/2006/main" count="907" uniqueCount="250">
  <si>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</si>
  <si>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</si>
  <si>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</si>
  <si>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</si>
  <si>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</si>
  <si>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</si>
  <si>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</si>
  <si>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</si>
  <si>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</si>
  <si>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</si>
  <si>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</si>
  <si>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</si>
  <si>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</si>
  <si>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</si>
  <si>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</si>
  <si>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</si>
  <si>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</si>
  <si>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</si>
  <si>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</si>
  <si>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</si>
  <si>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</si>
  <si>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</si>
  <si>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</si>
  <si>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</si>
  <si>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</si>
  <si>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</si>
  <si>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</si>
  <si>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</si>
  <si>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</si>
  <si>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</si>
  <si>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</si>
  <si>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</si>
  <si>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</si>
  <si>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</si>
  <si>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</si>
  <si>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</si>
  <si>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</si>
  <si>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</si>
  <si>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</si>
  <si>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</si>
  <si>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</si>
  <si>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</si>
  <si>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</si>
  <si>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</si>
  <si>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</si>
  <si>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</si>
  <si>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</si>
  <si>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</si>
  <si>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</si>
  <si>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</si>
  <si>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</si>
  <si>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</si>
  <si>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</si>
  <si>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</si>
  <si>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</si>
  <si>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</si>
  <si>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</si>
  <si>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</si>
  <si>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</si>
  <si>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</si>
  <si>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</si>
  <si>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</si>
  <si>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</si>
  <si>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</si>
  <si>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</si>
  <si>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</si>
  <si>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t>BI01010001010000000000000515BI0100001111</t>
  </si>
  <si>
    <t>BI01010001010000000000000515BI0100001129</t>
  </si>
  <si>
    <t>BI01010001010000000000000515BI0100001130</t>
  </si>
  <si>
    <t>BI01010001010000000000000515BI0100001131</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</si>
  <si>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</si>
  <si>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</si>
  <si>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</si>
  <si>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</si>
  <si>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</si>
  <si>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</si>
  <si>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</si>
  <si>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</si>
  <si>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</si>
  <si>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</si>
  <si>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</si>
  <si>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</si>
  <si>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</si>
  <si>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</si>
  <si>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</si>
  <si>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</si>
  <si>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</si>
  <si>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</si>
  <si>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</si>
  <si>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</si>
  <si>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</si>
  <si>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</si>
  <si>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</si>
  <si>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</si>
  <si>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</si>
  <si>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</si>
  <si>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</si>
  <si>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</si>
  <si>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</si>
  <si>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</si>
  <si>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</si>
  <si>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</si>
  <si>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</si>
  <si>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</si>
  <si>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</si>
  <si>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</si>
  <si>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</si>
  <si>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</si>
  <si>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</si>
  <si>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</si>
  <si>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</si>
  <si>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</si>
  <si>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</si>
  <si>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</si>
  <si>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</si>
  <si>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</si>
  <si>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</si>
  <si>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</si>
  <si>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</si>
  <si>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</si>
  <si>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</si>
  <si>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</si>
  <si>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</si>
  <si>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</si>
  <si>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</si>
  <si>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</si>
  <si>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</si>
  <si>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</si>
  <si>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</si>
  <si>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</si>
  <si>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</si>
  <si>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</si>
  <si>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</si>
  <si>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</si>
  <si>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</si>
  <si>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</si>
  <si>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</si>
  <si>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</si>
  <si>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Dismantling old plaster or skirting raking out joints and cleaning the surface for plaster including disposal of rubbish to the dumping ground within 50 metres lead.</t>
  </si>
  <si>
    <t xml:space="preserve"> cum</t>
  </si>
  <si>
    <t>cum</t>
  </si>
  <si>
    <t>sqm</t>
  </si>
  <si>
    <t>each</t>
  </si>
  <si>
    <t xml:space="preserve"> each</t>
  </si>
  <si>
    <t>kg</t>
  </si>
  <si>
    <t>per Lit.</t>
  </si>
  <si>
    <t>Lintels, beams, plinth beams, girders, bressumers and cantilevers</t>
  </si>
  <si>
    <t>Qty</t>
  </si>
  <si>
    <t>Contract No:  e-NIT no IIIM/Works/NIT-</t>
  </si>
  <si>
    <t>Name of Work: Repair/Renovation of Single Room Hostel Quarters (SRH), IIIM Colony, Jammu</t>
  </si>
  <si>
    <t>Tender Inviting Authority: Director CSIR- IIIM Jammu</t>
  </si>
  <si>
    <t>Carriage of Materials By Mechanical Transport including loading,unloading and stacking
 Lime, moorum, building rubbish upto 2 km</t>
  </si>
  <si>
    <t>Clearing jungle including uprooting of rank vegetation, grass, brush wood, trees and saplings of girth up to 30 cm measured at a height of 1 m above ground level and removal of rubbish up to a distance of 50 m outside the periphery of the area cleared.</t>
  </si>
  <si>
    <t>Mtr.</t>
  </si>
  <si>
    <t>Providing and laying in position cement concrete of specified grade excluding the cost of centering and shuttering - All work up to plinth level 
1:2:4 (1 cement : 2 coarse sand (zone-III) derived from natural sources : 4 graded stone aggregate 20 mm nominal size derived from natural sources)</t>
  </si>
  <si>
    <t>Cum</t>
  </si>
  <si>
    <t>1:5:10 (1 cement : 5 coarse sand (zone-III) derived from natural sources : 10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</si>
  <si>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1:1½:3 (1 cement: 1½ coarse sand (zone-Ill) derived from natural sources : 3 graded stone aggregate 20 mm nominal size derived from natural sources).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</si>
  <si>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</si>
  <si>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Sqm</t>
  </si>
  <si>
    <t xml:space="preserve">Reinforced cement concrete work in beams, suspended floors, roofs having slope up to 15° landings, balconies, shelves, chajjas, lintels, bands, plain window sills,staircases and spiral stair cases above plinth evel up to floor five level, excluding the cost of centering, shuttering, finishing and reinforcement with 1:1.5:3 (1 cement : 1.5 coarse Sand zone-III) derived from natural sources : 3 graded stone aggregate 20 mm nominal size derived from natural sources). </t>
  </si>
  <si>
    <t>Centering and shuttering including strutting, propping etc. and removal
of form for
 Suspended floors, roofs, landings, balconies and access platform</t>
  </si>
  <si>
    <t>Columns, Pillars, Piers, Abutments, Posts and Struts</t>
  </si>
  <si>
    <t>BI01010001010000000000000515BI0100001122</t>
  </si>
  <si>
    <t>BI01010001010000000000000515BI0100001132</t>
  </si>
  <si>
    <t>Steel reinforcement for R.C.C. work including straightening, cutting, bending, placing in position and binding all complete above plinth level.
Thermo-Mechanically Treated bars of grade Fe-500D or more.</t>
  </si>
  <si>
    <t>Brick work with common burnt clay F.P.S. (non modular) bricks of class designation 7.5 in superstructure above plinth level up to floor V level in all shapes and sizes in :
Cement mortar 1:6 (1 cement : 6 coarse sand)</t>
  </si>
  <si>
    <t>Half brick masonry with common burnt clay F.P.S. (non modular) bricks of class designation 7.5 in superstructure above plinth level up to floor V level.
Cement mortar 1:4 (1 cement :4 coarse sand)</t>
  </si>
  <si>
    <t>Providing and fixing 14 to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of edges to give high gloss finish etc. complete at all levels.
 Raj Nagar Plain white marble/ Udaipur green marble/ Zebra black marble
Area of slab over 0.50 sqm</t>
  </si>
  <si>
    <t xml:space="preserve">Mirror polishing on marble work/Granite work/stone work where ever
required to give high gloss finish complete.
</t>
  </si>
  <si>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</si>
  <si>
    <t xml:space="preserve">Providing wood work in frames of doors, windows, clerestory windows and other frames, wrought framed and fixed in position with hold fast lugs or with dash fasteners of required dia &amp; length (hold fast lugs or dash fastener shall be paid for separately).
</t>
  </si>
  <si>
    <t>Providing and fixing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Kiln seasoned and chemically treated hollock wood</t>
  </si>
  <si>
    <t>Providing and fixing glazed shutters for doors, windows and clerestory windows using 4 mm thick float glass panes, (weight not less than 10 kg per sqm) fixing with ISI marked M.S. pressed butt hinges bright finished of required size with necessary screws.
Kiln seasoned and chemically treated hollock wood
35 mm thick</t>
  </si>
  <si>
    <t>Providing and fixing ISi marked oxidised M.S. sliding door bolts with nuts and screws etc. complete (Copper oxidised as per IS 1378)
250x16 mm</t>
  </si>
  <si>
    <t>Providing and fixing ISi marked oxidised M.S. tower bolt black finish, (Barrel type) with necessary screws etc. complete (Copper oxidised as per IS 1378)
250x10 mm</t>
  </si>
  <si>
    <t>200x10 mm</t>
  </si>
  <si>
    <t>100x10 mm</t>
  </si>
  <si>
    <t>Each</t>
  </si>
  <si>
    <t xml:space="preserve">Providing 40x5 mm flat iron hold fast 400 mm long including fixing to frame with 10 mm diameter bolts, nuts and wooden plugs and embedding in cement concrete block 300x100x150 mm 1:3:6 mix (1 cement: 3 coarse sand : 6 graded stone aggregate 20 mm nominal size).
</t>
  </si>
  <si>
    <t xml:space="preserve">Providing and fixing ISi marked oxidised M.S. handles conforming to   IS:4992 with necessary screws etc. complete (Copper oxidised as per IS 1378)
125 mm
</t>
  </si>
  <si>
    <t>100 mm</t>
  </si>
  <si>
    <t xml:space="preserve">Providing and fixing bright finished brass helical door spring (superior
quality). </t>
  </si>
  <si>
    <t xml:space="preserve">Structural steel work in single section, fixed with or without connecting plate, including cutting, hoisting, fixing in position and applying a priming coat of approved steel primer all complete.
</t>
  </si>
  <si>
    <t>Kg</t>
  </si>
  <si>
    <t xml:space="preserve">Providing and laying Ceramic glazed/Anti Skid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
</t>
  </si>
  <si>
    <t xml:space="preserve">Providing and fixing on wall face unplasticised Rigid PVC rain water pipes conforming to IS : 13592 Type A, including jointing with seal ring conforming to IS : 5382, leaving 10 mm gap for thermal expansion, (i) Single socketed pipes.
75 mm diameter
</t>
  </si>
  <si>
    <t>110 mm diameter</t>
  </si>
  <si>
    <t>metre</t>
  </si>
  <si>
    <t>Providing and fixing on wall face unplasticised - PVC moulded fittings/ accessories for unplasticised Rigid PVC rain water pipes conforming to IS : 13592 Type A, including jointing with seal ring conforming to IS : 5382, leaving 10 mm gap for thermal expansion.
Single tee with door
110x110x110 mm</t>
  </si>
  <si>
    <t>Bend 87.5
75 mm bend</t>
  </si>
  <si>
    <t>110 mm bend</t>
  </si>
  <si>
    <t>12 mm cement plaster of mix :
1:6 (1 cement: 6 fine sand)</t>
  </si>
  <si>
    <t>18 mm cement plaster in two coats under layer 12 mm thick cement plaster 1:5 (1 cement : 5 coarse sand) finished with a top layer 6 mm thick cement plaster 1:6 (1 cement : 6 fine sand).</t>
  </si>
  <si>
    <t>6 mm cement plaster of mix :
1:3 (1 cement : 3 fine sand)</t>
  </si>
  <si>
    <t>Painting with synthetic enamel paint of approved brand and manufacture of required colour to give an even shade :
Two or more coats on new work over an under coat of suitable shade with ordinary paint of approved brand and manufacture</t>
  </si>
  <si>
    <t xml:space="preserve">Dismantling W.C. Pan of all sizes including disposal of dismantled materials including malba all complete as per directions of Engineer-in-Charge.
</t>
  </si>
  <si>
    <t>Cleaning and desilting of gully trap chamber, including removal of rubbish mixed with earth etc. and disposal of same, all as per the direction of Engineer-in-charge.</t>
  </si>
  <si>
    <t>Cleaning of chocked sewer line by diesel running vehicle mounting hydraulic operated high pressure suction cum jetting sewer cleaning machine fitted with pump having 4000 litres suction capacity and 6000 litres water jetting tank capacity including skilled operator, supervising engineer etc. for cleaning and partial desilting of manholes and dechocking of sewer lines. Dechocking and flushing of sewer line from one manhole to another by high pressure jetting system of 2200 PSI for sewer line from 150 mm dia upto 300 mm</t>
  </si>
  <si>
    <t>Demolishing cement concrete manually/ by mechanical means including disposal of material within 50 metres lead as per direction of Engineer - in - charge.
Nominal concrete 1:3:6 or richer mix (including equivalent design mix)</t>
  </si>
  <si>
    <t>Demolishing brick work manually/ by mechanical means including stacking of serviceable material and disposal of unserviceable material within 50 metres lead as per direction of Engineer-in-charge.
In cement mortar</t>
  </si>
  <si>
    <t>Dismantling doors, windows and clerestory windows (steel or wood) shutter including chowkhats, architrave, holdfasts etc. complete and stacking within 50 metres lead :
Of area 3 sq. metres and below</t>
  </si>
  <si>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W.C. pan with ISI marked white solid plastic seat and lid
</t>
  </si>
  <si>
    <t xml:space="preserve">Providing and fixing Stainless Steel A ISI 304 (18/8) kitchen sink as per
IS:13983 with C.I. brackets and stainless steel plug 40 mm, including   painting of fittings and brackets, cutting and making good the walls wherever required :
Kitchen sink without drain board
470x420 mm bowl depth 178 mm
</t>
  </si>
  <si>
    <t>Providing and fixing uplasticised PVC connection pipe with brass unions :
45 cm length
15 mm nominal bore</t>
  </si>
  <si>
    <t>Providing and fixing C.P. brass bib cock of approved quality conforming
to IS:8931 :
15 mm nominal bore</t>
  </si>
  <si>
    <t xml:space="preserve">Providing and fixing C.P. brass long body bib cock of approved quality
conforming to IS standards and weighing not less than 690 gms.
15 mm nominal bore
</t>
  </si>
  <si>
    <t>Providing and fixing C.P. brass angle valve for basin mixer and geyser
points of approved quality conforming to IS:8931
15 mm nominal bore</t>
  </si>
  <si>
    <t>Providing and fixing G.I. pipes complete with G.I. fittings and clamps,
including cutting and making good the walls etc. 
Internal work - Exposed on wall
15 mm dia nominal bore</t>
  </si>
  <si>
    <t>20 mm dia nominal bore</t>
  </si>
  <si>
    <t>Metre</t>
  </si>
  <si>
    <t>Providing and fixing G.I. pipes complete with G.I. fittings including trenching and refilling etc. External Work
25 mm dia nominal bore</t>
  </si>
  <si>
    <t>40 mm dia nominal bore</t>
  </si>
  <si>
    <t>Grading roof for water proofing treatment with
Cement concrete 1:2:4 (1 cement : 2 coarse sand : 4 graded stone aggregate 20 mm nominal size)</t>
  </si>
  <si>
    <t>Providing and fixing double scaffolding system (cup lock type) on the exterior side of building/structure, upto 25 metre height, above ground level, including additional rows of scaffolding in stepped manner as per requirement of site, made with 40 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t>
  </si>
  <si>
    <t>Providing and laying APP (Atactic Polypropylene Polymer) modified prefabricated five layer, 3 mm thick water proofing membrane, black finished reinforced with glass fibre matt consisting of a coat of bitumen primer for bitumen membrane @ 0.40 litre/sqm by the same membrane manufactured of density at 25°C, 0.87 - 0.89 kg/litre and viscocity 70 - 160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350/300 N/5 cm. Tear strength in longitudinal and transverse direction as 60/80N. Softening point of membrane not less than 150°C. Cold flexibility shall be upto -2°C when tested in accordance with ASTM, D - 5147. The laying of membrane shall be got done through the authorised applicator of the manufacturer of membrane :
3 mm thick</t>
  </si>
  <si>
    <t>Constructing masonry Chamber 30x30x50 cm inside, in brick work in cement mortar 1:4 (1 cement :4 coarse sand) for stop cock, with C. I. surface box 100x100 x75 mm (inside) with hinged cover fixed in reinforced cement concrete slab 1:1.5:3 mix (1 cement : 1.5 coarse sand : 3 graded stone aggregate 20 mm nominal size), including necessary excavation, foundation concrete 1:5:10 ( 1 cement : 5 fine sand : 10 graded stone aggregate 40 mm nominal size ) and inside plastering with cement mortar 1:3 (1 cement : 3 coarse sand) 12 mm thick, finished with a floating coat of neat cement complete as per standard design 
With common burnt clay F.P.S.(non modular) bricks of class designation 7.5</t>
  </si>
  <si>
    <t xml:space="preserve">Dismantling C.I. or asbestos rain water pipe with fittings and clamps including stacking the material within 50 metres lead (Reused the same after cleaning) all complete as per the direction of Engineer-In Charge:
75 mm dia pipe
</t>
  </si>
  <si>
    <t>100 mm dia pipe</t>
  </si>
  <si>
    <t>Painting (one or more coats) on rain water, soil waste and vent pipes and fittings with black anticorrosive bitumastic paint of approved brand and manufacture on old work :
75 mm dia pipe</t>
  </si>
  <si>
    <t>100 mm diameter pipes</t>
  </si>
  <si>
    <t>75 mm dia Pipe</t>
  </si>
  <si>
    <t>Providing and fixing soil, waste and vent pipes :
100 mm dia
Sand cast iron S&amp;S pipe as per IS: 1729</t>
  </si>
  <si>
    <t>75 mm diameter :
Sand cast iron S&amp;S pipe as per IS: 1729</t>
  </si>
  <si>
    <t>Providing and filling the joints with spun yarn, cement slurry and cement mortar 1:2 ( 1 cement : 2 fine sand) in S.C.I./ C.I. Pipes :
75 mm dia pipe</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</si>
  <si>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
For 100 mm dia pipe</t>
  </si>
  <si>
    <t>For 75 mm dia pipe</t>
  </si>
  <si>
    <t>Distempering with 1st quality acrylic distemper (ready mixed) having VOC (Volatile Organic Compound ) content less than 50 gram/ litre, of approved brand and manufacturer including applying additional coats wherever required to achieve even shade and colour
Old work (one or more coats)</t>
  </si>
  <si>
    <t>Providing and fixing plain bend of required degree.
100 mm dia
Sand cast iron S&amp;S as per IS - 1729</t>
  </si>
  <si>
    <t>75 mm dia
Sand cast iron S&amp;S as per IS -1729</t>
  </si>
  <si>
    <t xml:space="preserve">Providing and fixing single equal plain junction of required degree :
100x100x100 mm
Sand cast iron S&amp;S as per IS - 1729
</t>
  </si>
  <si>
    <t>75x75x75 mm
Sand cast iron S&amp;S as per IS - 1729</t>
  </si>
  <si>
    <t>Providing and fixing G.I. Union in G.I. pipe including cutting and threading the pipe and making long screws etc. complete (New work) :
15 mm nominal bore</t>
  </si>
  <si>
    <t>20 mm nominal bore</t>
  </si>
  <si>
    <t>25 mm nominal bore</t>
  </si>
  <si>
    <t>40 mm nominal bore</t>
  </si>
  <si>
    <t>Providing and fixing PTMT grating of approved quality and colour.
Circular type
100 mm nominal dia</t>
  </si>
  <si>
    <t>Renewing glass panes, with putty and nails wherever necessary including racking out the old putty:
Float glass panes of nominal thickness 5 mm (weight not less than 12.5kg/sqm)</t>
  </si>
  <si>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</si>
  <si>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in
</t>
    </r>
    <r>
      <rPr>
        <b/>
        <sz val="9"/>
        <color indexed="10"/>
        <rFont val="Arial"/>
        <family val="2"/>
      </rPr>
      <t>Rs.      P</t>
    </r>
    <r>
      <rPr>
        <b/>
        <sz val="9"/>
        <rFont val="Arial"/>
        <family val="2"/>
      </rPr>
      <t xml:space="preserve">
 </t>
    </r>
  </si>
  <si>
    <r>
      <t xml:space="preserve">TOTAL AMOUNT  Without Taxes
             in
</t>
    </r>
    <r>
      <rPr>
        <b/>
        <sz val="9"/>
        <color indexed="10"/>
        <rFont val="Arial"/>
        <family val="2"/>
      </rPr>
      <t xml:space="preserve">       Rs.      P</t>
    </r>
  </si>
  <si>
    <t xml:space="preserve">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
Inside size 90x80 cm and 45 cm deep including C.I. cover with frame (light duty) 455x610 mm internal dimensions, total weight of cover and frame to be not less than 38 kg (weight of cover 23 kg and weight of frame 15 kg) :
</t>
  </si>
  <si>
    <t xml:space="preserve">Providing and placing on terrace (at all floor levels) polyethylene water storage tank, IS : 12701 marked, with cover and suitable locking arrangement and making necessary holes for inlet, outlet and overflow pipes but without fittings and the base support for tank.
</t>
  </si>
  <si>
    <t xml:space="preserve"> Providing lead caulked joints to sand cast iron/centrifugally cast (spun) iron pipes and fittings of diameter :
100 mm dia Pipe</t>
  </si>
  <si>
    <t xml:space="preserve">Providing and fixing wire gauge shutters using galvanized M.S. wire gauge of average width of aperture 1.4 mm in both directions with wire of dia 0.63 mm, for doors, windows and clerestory windows with hinges and necessary screws : 35 mm thick shutters
with ISI marked M.S. pressed butt hinges bright finished of required size
Kiln seasoned and chemically treated hollock wood
</t>
  </si>
  <si>
    <t xml:space="preserve"> Providing and fixing wash basin with C.I. brackets, 15 mm C.P. brass pillar taps, 32 mm C.P. brass waste of standard pattern, including painting of fittings and brackets, cutting and making good the walls wherever require:
White Vitreous China Wash basin size 550x400 mm with a pair of 15 mm C.P. brass pillar taps</t>
  </si>
  <si>
    <t xml:space="preserve">Providing and fixing P.V.C. waste pipe for sink or wash basin including P.V.C. waste fittings complete.
Semi rigid pipe
32 mm dia
</t>
  </si>
  <si>
    <t xml:space="preserve">Diluting and injecting chemical emulsion for POST-CONSTRUCTIONAL anti-termite treatment (excluding the cost of chemical emulsion) :
Treatment of existing masonry using chemical emulsion @ one litre per hole at 300 mm interval including drilling holes at 45 degree and plugging them with cement mortar 1:2 (1 cement : 2 coarse sand) to the full depth of the hole 
With Chlorpyriphos E.C. 20% with 1% concentration </t>
  </si>
  <si>
    <t>Finishing walls with Acrylic Smooth exterior paint of required shade New work
(Two or more coat applied @ 1.67 ltr/10 sqm over and including priming coat of exterior primer applied @ 0.90 litre/10 sqm)</t>
  </si>
  <si>
    <t>Distempering with 1st quality acrylic distemper (ready mixed) having VOC content less than 50 gram/litre, of approved manufacturer and of required shade and colour all complete to achieve even shade and colour :
New work (two or more coats) over and including water thinnable priming coat with cement primer having VOC content less than 50 gram/litre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</si>
</sst>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0"/>
      <name val="Arial"/>
      <family val="2"/>
    </font>
    <font>
      <b/>
      <sz val="10"/>
      <color indexed="10"/>
      <name val="Arial"/>
      <family val="2"/>
    </font>
    <font>
      <b/>
      <sz val="9"/>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23"/>
      <name val="Arial"/>
      <family val="2"/>
    </font>
    <font>
      <b/>
      <sz val="9"/>
      <color indexed="18"/>
      <name val="Arial"/>
      <family val="2"/>
    </font>
    <font>
      <b/>
      <u val="single"/>
      <sz val="16"/>
      <color indexed="10"/>
      <name val="Arial"/>
      <family val="2"/>
    </font>
    <font>
      <sz val="10"/>
      <color indexed="8"/>
      <name val="Arial"/>
      <family val="2"/>
    </font>
    <font>
      <b/>
      <sz val="10"/>
      <color indexed="17"/>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theme="0" tint="-0.4999699890613556"/>
      <name val="Arial"/>
      <family val="2"/>
    </font>
    <font>
      <b/>
      <sz val="9"/>
      <color rgb="FF000066"/>
      <name val="Arial"/>
      <family val="2"/>
    </font>
    <font>
      <sz val="10"/>
      <color theme="1"/>
      <name val="Arial"/>
      <family val="2"/>
    </font>
    <font>
      <sz val="10"/>
      <color rgb="FF000000"/>
      <name val="Arial"/>
      <family val="2"/>
    </font>
    <font>
      <b/>
      <sz val="10"/>
      <color rgb="FF00B05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style="thin"/>
      <right/>
      <top style="thin"/>
      <bottom/>
    </border>
    <border>
      <left style="thin"/>
      <right style="medium"/>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medium"/>
      <top style="thin"/>
      <bottom style="thin"/>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11">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2" fillId="0" borderId="13" xfId="58" applyNumberFormat="1" applyFont="1" applyFill="1" applyBorder="1" applyAlignment="1">
      <alignment horizontal="left" vertical="top"/>
      <protection/>
    </xf>
    <xf numFmtId="0" fontId="68" fillId="0" borderId="14"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9" fillId="33" borderId="11" xfId="58" applyNumberFormat="1" applyFont="1" applyFill="1" applyBorder="1" applyAlignment="1" applyProtection="1">
      <alignment vertical="center" wrapText="1"/>
      <protection locked="0"/>
    </xf>
    <xf numFmtId="0" fontId="68"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0" fillId="0" borderId="0" xfId="57" applyNumberFormat="1" applyFont="1" applyFill="1">
      <alignment/>
      <protection/>
    </xf>
    <xf numFmtId="172" fontId="71" fillId="0" borderId="15" xfId="58" applyNumberFormat="1" applyFont="1" applyFill="1" applyBorder="1" applyAlignment="1">
      <alignment horizontal="right" vertical="top"/>
      <protection/>
    </xf>
    <xf numFmtId="172" fontId="6" fillId="0" borderId="16" xfId="58" applyNumberFormat="1" applyFont="1" applyFill="1" applyBorder="1" applyAlignment="1">
      <alignment horizontal="right" vertical="top"/>
      <protection/>
    </xf>
    <xf numFmtId="10" fontId="72"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0" fontId="15" fillId="0" borderId="12" xfId="58" applyNumberFormat="1" applyFont="1" applyFill="1" applyBorder="1" applyAlignment="1">
      <alignment horizontal="left" vertical="top"/>
      <protection/>
    </xf>
    <xf numFmtId="0" fontId="15" fillId="0" borderId="10" xfId="58" applyNumberFormat="1" applyFont="1" applyFill="1" applyBorder="1" applyAlignment="1">
      <alignment horizontal="left" vertical="top"/>
      <protection/>
    </xf>
    <xf numFmtId="0" fontId="11" fillId="0" borderId="14" xfId="58" applyNumberFormat="1" applyFont="1" applyFill="1" applyBorder="1" applyAlignment="1">
      <alignment vertical="top"/>
      <protection/>
    </xf>
    <xf numFmtId="0" fontId="11" fillId="0" borderId="17" xfId="58" applyNumberFormat="1" applyFont="1" applyFill="1" applyBorder="1" applyAlignment="1">
      <alignment vertical="top"/>
      <protection/>
    </xf>
    <xf numFmtId="0" fontId="16" fillId="0" borderId="13" xfId="58" applyNumberFormat="1" applyFont="1" applyFill="1" applyBorder="1" applyAlignment="1">
      <alignment vertical="top"/>
      <protection/>
    </xf>
    <xf numFmtId="0" fontId="11" fillId="0" borderId="13" xfId="58" applyNumberFormat="1" applyFont="1" applyFill="1" applyBorder="1" applyAlignment="1">
      <alignment vertical="top"/>
      <protection/>
    </xf>
    <xf numFmtId="172" fontId="11" fillId="0" borderId="0" xfId="57" applyNumberFormat="1" applyFont="1" applyFill="1" applyAlignment="1">
      <alignment vertical="top"/>
      <protection/>
    </xf>
    <xf numFmtId="2" fontId="16" fillId="0" borderId="12" xfId="58" applyNumberFormat="1" applyFont="1" applyFill="1" applyBorder="1" applyAlignment="1">
      <alignment vertical="top"/>
      <protection/>
    </xf>
    <xf numFmtId="0" fontId="11" fillId="0" borderId="12" xfId="58" applyNumberFormat="1" applyFont="1" applyFill="1" applyBorder="1" applyAlignment="1">
      <alignment vertical="top" wrapText="1"/>
      <protection/>
    </xf>
    <xf numFmtId="0" fontId="2" fillId="0" borderId="0" xfId="57" applyNumberFormat="1" applyFont="1" applyFill="1" applyAlignment="1">
      <alignment vertical="top"/>
      <protection/>
    </xf>
    <xf numFmtId="0" fontId="73" fillId="0" borderId="0" xfId="57" applyNumberFormat="1" applyFont="1" applyFill="1" applyAlignment="1">
      <alignment vertical="top"/>
      <protection/>
    </xf>
    <xf numFmtId="0" fontId="17" fillId="0" borderId="11" xfId="57" applyNumberFormat="1" applyFont="1" applyFill="1" applyBorder="1" applyAlignment="1">
      <alignment horizontal="center" vertical="top" wrapText="1"/>
      <protection/>
    </xf>
    <xf numFmtId="0" fontId="17" fillId="0" borderId="14" xfId="58" applyNumberFormat="1" applyFont="1" applyFill="1" applyBorder="1" applyAlignment="1">
      <alignment horizontal="center" vertical="top" wrapText="1"/>
      <protection/>
    </xf>
    <xf numFmtId="0" fontId="74" fillId="0" borderId="11" xfId="58" applyNumberFormat="1" applyFont="1" applyFill="1" applyBorder="1" applyAlignment="1">
      <alignment vertical="top" wrapText="1"/>
      <protection/>
    </xf>
    <xf numFmtId="0" fontId="17" fillId="0" borderId="12" xfId="57" applyNumberFormat="1" applyFont="1" applyFill="1" applyBorder="1" applyAlignment="1">
      <alignment horizontal="center" vertical="top" wrapText="1"/>
      <protection/>
    </xf>
    <xf numFmtId="173" fontId="11" fillId="0" borderId="12" xfId="58" applyNumberFormat="1" applyFont="1" applyFill="1" applyBorder="1" applyAlignment="1">
      <alignment horizontal="center" vertical="top"/>
      <protection/>
    </xf>
    <xf numFmtId="0" fontId="75" fillId="0" borderId="14" xfId="0" applyFont="1" applyFill="1" applyBorder="1" applyAlignment="1">
      <alignment horizontal="left" vertical="top" wrapText="1"/>
    </xf>
    <xf numFmtId="0" fontId="76" fillId="0" borderId="12" xfId="58" applyNumberFormat="1" applyFont="1" applyFill="1" applyBorder="1" applyAlignment="1">
      <alignment horizontal="left" wrapText="1" readingOrder="1"/>
      <protection/>
    </xf>
    <xf numFmtId="2" fontId="11" fillId="0" borderId="12" xfId="58" applyNumberFormat="1" applyFont="1" applyFill="1" applyBorder="1" applyAlignment="1">
      <alignment horizontal="center"/>
      <protection/>
    </xf>
    <xf numFmtId="0" fontId="11" fillId="0" borderId="12" xfId="57" applyNumberFormat="1" applyFont="1" applyFill="1" applyBorder="1" applyAlignment="1">
      <alignment horizontal="center"/>
      <protection/>
    </xf>
    <xf numFmtId="0" fontId="15" fillId="0" borderId="12" xfId="57" applyNumberFormat="1" applyFont="1" applyFill="1" applyBorder="1" applyAlignment="1" applyProtection="1">
      <alignment horizontal="center"/>
      <protection locked="0"/>
    </xf>
    <xf numFmtId="0" fontId="15" fillId="0" borderId="12" xfId="57" applyNumberFormat="1" applyFont="1" applyFill="1" applyBorder="1" applyAlignment="1" applyProtection="1">
      <alignment horizontal="center"/>
      <protection/>
    </xf>
    <xf numFmtId="0" fontId="11" fillId="0" borderId="12" xfId="58" applyNumberFormat="1" applyFont="1" applyFill="1" applyBorder="1" applyAlignment="1">
      <alignment horizontal="center"/>
      <protection/>
    </xf>
    <xf numFmtId="2" fontId="15" fillId="33" borderId="12" xfId="57" applyNumberFormat="1" applyFont="1" applyFill="1" applyBorder="1" applyAlignment="1" applyProtection="1">
      <alignment horizontal="center"/>
      <protection locked="0"/>
    </xf>
    <xf numFmtId="172" fontId="15" fillId="0" borderId="12" xfId="57" applyNumberFormat="1" applyFont="1" applyFill="1" applyBorder="1" applyAlignment="1" applyProtection="1">
      <alignment horizontal="right" vertical="top"/>
      <protection locked="0"/>
    </xf>
    <xf numFmtId="172" fontId="15" fillId="0" borderId="11" xfId="57" applyNumberFormat="1" applyFont="1" applyFill="1" applyBorder="1" applyAlignment="1" applyProtection="1">
      <alignment horizontal="center" vertical="top" wrapText="1"/>
      <protection/>
    </xf>
    <xf numFmtId="172" fontId="15" fillId="0" borderId="11" xfId="57" applyNumberFormat="1" applyFont="1" applyFill="1" applyBorder="1" applyAlignment="1">
      <alignment horizontal="center" vertical="top" wrapText="1"/>
      <protection/>
    </xf>
    <xf numFmtId="172" fontId="15" fillId="0" borderId="12" xfId="57" applyNumberFormat="1" applyFont="1" applyFill="1" applyBorder="1" applyAlignment="1">
      <alignment horizontal="center" vertical="top" wrapText="1"/>
      <protection/>
    </xf>
    <xf numFmtId="2" fontId="15" fillId="0" borderId="18" xfId="58" applyNumberFormat="1" applyFont="1" applyFill="1" applyBorder="1" applyAlignment="1">
      <alignment horizontal="right" vertical="top"/>
      <protection/>
    </xf>
    <xf numFmtId="2" fontId="15" fillId="0" borderId="18" xfId="58" applyNumberFormat="1" applyFont="1" applyFill="1" applyBorder="1" applyAlignment="1">
      <alignment horizontal="right"/>
      <protection/>
    </xf>
    <xf numFmtId="0" fontId="11" fillId="0" borderId="12" xfId="58" applyNumberFormat="1" applyFont="1" applyFill="1" applyBorder="1" applyAlignment="1">
      <alignment wrapText="1"/>
      <protection/>
    </xf>
    <xf numFmtId="0" fontId="75" fillId="0" borderId="17" xfId="0" applyFont="1" applyFill="1" applyBorder="1" applyAlignment="1">
      <alignment horizontal="justify" vertical="top" wrapText="1"/>
    </xf>
    <xf numFmtId="0" fontId="75" fillId="0" borderId="13" xfId="0" applyFont="1" applyFill="1" applyBorder="1" applyAlignment="1">
      <alignment horizontal="justify" vertical="top" wrapText="1"/>
    </xf>
    <xf numFmtId="172" fontId="15" fillId="0" borderId="12" xfId="57" applyNumberFormat="1" applyFont="1" applyFill="1" applyBorder="1" applyAlignment="1" applyProtection="1">
      <alignment horizontal="center" vertical="top" wrapText="1"/>
      <protection/>
    </xf>
    <xf numFmtId="0" fontId="75" fillId="0" borderId="12" xfId="0" applyFont="1" applyFill="1" applyBorder="1" applyAlignment="1">
      <alignment horizontal="justify" vertical="top" wrapText="1"/>
    </xf>
    <xf numFmtId="0" fontId="75" fillId="0" borderId="0" xfId="0" applyFont="1" applyFill="1" applyBorder="1" applyAlignment="1">
      <alignment horizontal="justify" vertical="top" wrapText="1"/>
    </xf>
    <xf numFmtId="172" fontId="77" fillId="0" borderId="12" xfId="57" applyNumberFormat="1" applyFont="1" applyFill="1" applyBorder="1" applyAlignment="1">
      <alignment horizontal="center" vertical="top" wrapText="1"/>
      <protection/>
    </xf>
    <xf numFmtId="0" fontId="11" fillId="0" borderId="12" xfId="58" applyNumberFormat="1" applyFont="1" applyFill="1" applyBorder="1" applyAlignment="1">
      <alignment horizontal="center" vertical="top"/>
      <protection/>
    </xf>
    <xf numFmtId="0" fontId="75" fillId="0" borderId="12" xfId="0" applyFont="1" applyFill="1" applyBorder="1" applyAlignment="1">
      <alignment horizontal="justify" vertical="justify" wrapText="1"/>
    </xf>
    <xf numFmtId="0" fontId="11" fillId="0" borderId="12" xfId="57" applyNumberFormat="1" applyFont="1" applyFill="1" applyBorder="1" applyAlignment="1" applyProtection="1">
      <alignment horizontal="center"/>
      <protection locked="0"/>
    </xf>
    <xf numFmtId="2" fontId="11" fillId="33" borderId="12" xfId="57" applyNumberFormat="1" applyFont="1" applyFill="1" applyBorder="1" applyAlignment="1" applyProtection="1">
      <alignment horizontal="center"/>
      <protection locked="0"/>
    </xf>
    <xf numFmtId="172" fontId="11" fillId="0" borderId="12" xfId="57" applyNumberFormat="1" applyFont="1" applyFill="1" applyBorder="1" applyAlignment="1" applyProtection="1">
      <alignment horizontal="right" vertical="top"/>
      <protection locked="0"/>
    </xf>
    <xf numFmtId="172" fontId="11" fillId="0" borderId="11" xfId="57" applyNumberFormat="1" applyFont="1" applyFill="1" applyBorder="1" applyAlignment="1" applyProtection="1">
      <alignment horizontal="center" vertical="top" wrapText="1"/>
      <protection/>
    </xf>
    <xf numFmtId="172" fontId="11" fillId="0" borderId="11" xfId="57" applyNumberFormat="1" applyFont="1" applyFill="1" applyBorder="1" applyAlignment="1">
      <alignment horizontal="center" vertical="top" wrapText="1"/>
      <protection/>
    </xf>
    <xf numFmtId="172" fontId="11" fillId="0" borderId="12" xfId="57" applyNumberFormat="1" applyFont="1" applyFill="1" applyBorder="1" applyAlignment="1">
      <alignment horizontal="center" vertical="top" wrapText="1"/>
      <protection/>
    </xf>
    <xf numFmtId="2" fontId="11" fillId="0" borderId="18" xfId="58" applyNumberFormat="1" applyFont="1" applyFill="1" applyBorder="1" applyAlignment="1">
      <alignment horizontal="right" vertical="top"/>
      <protection/>
    </xf>
    <xf numFmtId="2" fontId="11" fillId="0" borderId="18" xfId="58" applyNumberFormat="1" applyFont="1" applyFill="1" applyBorder="1" applyAlignment="1">
      <alignment horizontal="right"/>
      <protection/>
    </xf>
    <xf numFmtId="0" fontId="75" fillId="0" borderId="19" xfId="0" applyFont="1" applyFill="1" applyBorder="1" applyAlignment="1">
      <alignment horizontal="justify" vertical="justify"/>
    </xf>
    <xf numFmtId="172" fontId="11" fillId="0" borderId="12" xfId="58" applyNumberFormat="1" applyFont="1" applyFill="1" applyBorder="1" applyAlignment="1">
      <alignment horizontal="center"/>
      <protection/>
    </xf>
    <xf numFmtId="0" fontId="11" fillId="0" borderId="12" xfId="57" applyNumberFormat="1" applyFont="1" applyFill="1" applyBorder="1" applyAlignment="1">
      <alignment horizontal="center" vertical="top"/>
      <protection/>
    </xf>
    <xf numFmtId="0" fontId="11" fillId="0" borderId="12" xfId="57" applyNumberFormat="1" applyFont="1" applyFill="1" applyBorder="1" applyAlignment="1">
      <alignment horizontal="justify" vertical="top" wrapText="1"/>
      <protection/>
    </xf>
    <xf numFmtId="0" fontId="11" fillId="0" borderId="12" xfId="58" applyNumberFormat="1" applyFont="1" applyFill="1" applyBorder="1" applyAlignment="1">
      <alignment horizontal="justify" vertical="top" wrapText="1"/>
      <protection/>
    </xf>
    <xf numFmtId="0" fontId="75" fillId="0" borderId="13" xfId="0" applyFont="1" applyFill="1" applyBorder="1" applyAlignment="1">
      <alignment horizontal="justify" vertical="justify" wrapText="1"/>
    </xf>
    <xf numFmtId="0" fontId="75" fillId="0" borderId="17" xfId="0" applyFont="1" applyFill="1" applyBorder="1" applyAlignment="1">
      <alignment horizontal="justify" vertical="justify" wrapText="1"/>
    </xf>
    <xf numFmtId="0" fontId="75" fillId="0" borderId="17" xfId="0" applyFont="1" applyFill="1" applyBorder="1" applyAlignment="1">
      <alignment horizontal="left" vertical="top" wrapText="1"/>
    </xf>
    <xf numFmtId="2" fontId="15" fillId="0" borderId="12" xfId="58" applyNumberFormat="1" applyFont="1" applyFill="1" applyBorder="1" applyAlignment="1">
      <alignment horizontal="right" vertical="top"/>
      <protection/>
    </xf>
    <xf numFmtId="2" fontId="15" fillId="0" borderId="12" xfId="58" applyNumberFormat="1" applyFont="1" applyFill="1" applyBorder="1" applyAlignment="1">
      <alignment horizontal="right"/>
      <protection/>
    </xf>
    <xf numFmtId="0" fontId="75" fillId="0" borderId="17" xfId="0" applyFont="1" applyFill="1" applyBorder="1" applyAlignment="1">
      <alignment horizontal="left" vertical="center" wrapText="1"/>
    </xf>
    <xf numFmtId="0" fontId="75" fillId="0" borderId="13" xfId="0" applyFont="1" applyFill="1" applyBorder="1" applyAlignment="1">
      <alignment horizontal="left" vertical="top" wrapText="1"/>
    </xf>
    <xf numFmtId="0" fontId="2" fillId="0" borderId="10" xfId="57"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2" fillId="0" borderId="20" xfId="57" applyNumberFormat="1" applyFont="1" applyFill="1" applyBorder="1" applyAlignment="1">
      <alignment horizontal="center" vertical="top" wrapText="1"/>
      <protection/>
    </xf>
    <xf numFmtId="0" fontId="6" fillId="0" borderId="10" xfId="58" applyNumberFormat="1" applyFont="1" applyFill="1" applyBorder="1" applyAlignment="1">
      <alignment horizontal="center" vertical="top" wrapText="1"/>
      <protection/>
    </xf>
    <xf numFmtId="0" fontId="6" fillId="0" borderId="13" xfId="58" applyNumberFormat="1" applyFont="1" applyFill="1" applyBorder="1" applyAlignment="1">
      <alignment horizontal="center" vertical="top" wrapText="1"/>
      <protection/>
    </xf>
    <xf numFmtId="0" fontId="6" fillId="0" borderId="20" xfId="58" applyNumberFormat="1" applyFont="1" applyFill="1" applyBorder="1" applyAlignment="1">
      <alignment horizontal="center" vertical="top" wrapText="1"/>
      <protection/>
    </xf>
    <xf numFmtId="0" fontId="7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19"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2" fillId="0" borderId="20"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2495550</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06"/>
  <sheetViews>
    <sheetView showGridLines="0" zoomScale="85" zoomScaleNormal="85" zoomScalePageLayoutView="0" workbookViewId="0" topLeftCell="A1">
      <selection activeCell="L83" sqref="L83"/>
    </sheetView>
  </sheetViews>
  <sheetFormatPr defaultColWidth="9.140625" defaultRowHeight="15"/>
  <cols>
    <col min="1" max="1" width="8.8515625" style="32" customWidth="1"/>
    <col min="2" max="2" width="58.57421875" style="32" customWidth="1"/>
    <col min="3" max="3" width="0.5625" style="32" customWidth="1"/>
    <col min="4" max="4" width="10.7109375" style="32" customWidth="1"/>
    <col min="5" max="5" width="7.57421875" style="32" customWidth="1"/>
    <col min="6" max="6" width="36.8515625" style="32" hidden="1" customWidth="1"/>
    <col min="7" max="7" width="14.140625" style="32" hidden="1" customWidth="1"/>
    <col min="8" max="9" width="12.140625" style="32" hidden="1" customWidth="1"/>
    <col min="10" max="10" width="9.00390625" style="32" hidden="1" customWidth="1"/>
    <col min="11" max="11" width="19.57421875" style="32" hidden="1" customWidth="1"/>
    <col min="12" max="12" width="7.57421875" style="32" customWidth="1"/>
    <col min="13" max="13" width="12.57421875" style="32" customWidth="1"/>
    <col min="14" max="14" width="15.28125" style="33" hidden="1" customWidth="1"/>
    <col min="15" max="15" width="14.28125" style="32" hidden="1" customWidth="1"/>
    <col min="16" max="16" width="17.28125" style="32" hidden="1" customWidth="1"/>
    <col min="17" max="17" width="18.421875" style="32" hidden="1" customWidth="1"/>
    <col min="18" max="18" width="17.421875" style="32" hidden="1" customWidth="1"/>
    <col min="19" max="19" width="14.7109375" style="32" hidden="1" customWidth="1"/>
    <col min="20" max="20" width="14.8515625" style="32" hidden="1" customWidth="1"/>
    <col min="21" max="21" width="16.421875" style="32" hidden="1" customWidth="1"/>
    <col min="22" max="22" width="13.00390625" style="32" hidden="1" customWidth="1"/>
    <col min="23" max="51" width="9.140625" style="32" hidden="1" customWidth="1"/>
    <col min="52" max="52" width="19.57421875" style="32" hidden="1" customWidth="1"/>
    <col min="53" max="53" width="29.7109375" style="32" hidden="1" customWidth="1"/>
    <col min="54" max="54" width="11.28125" style="32" customWidth="1"/>
    <col min="55" max="55" width="16.00390625" style="32" customWidth="1"/>
    <col min="56" max="238" width="9.140625" style="32" customWidth="1"/>
    <col min="239" max="243" width="9.140625" style="34" customWidth="1"/>
    <col min="244" max="16384" width="9.140625" style="32" customWidth="1"/>
  </cols>
  <sheetData>
    <row r="1" spans="1:243" s="1" customFormat="1" ht="25.5" customHeight="1">
      <c r="A1" s="104" t="str">
        <f>B2&amp;" BoQ"</f>
        <v>Item Rate BoQ</v>
      </c>
      <c r="B1" s="104"/>
      <c r="C1" s="104"/>
      <c r="D1" s="104"/>
      <c r="E1" s="104"/>
      <c r="F1" s="104"/>
      <c r="G1" s="104"/>
      <c r="H1" s="104"/>
      <c r="I1" s="104"/>
      <c r="J1" s="104"/>
      <c r="K1" s="104"/>
      <c r="L1" s="104"/>
      <c r="O1" s="2"/>
      <c r="P1" s="2"/>
      <c r="Q1" s="3"/>
      <c r="IE1" s="3"/>
      <c r="IF1" s="3"/>
      <c r="IG1" s="3"/>
      <c r="IH1" s="3"/>
      <c r="II1" s="3"/>
    </row>
    <row r="2" spans="1:17" s="1" customFormat="1" ht="25.5" customHeight="1" hidden="1">
      <c r="A2" s="4" t="s">
        <v>3</v>
      </c>
      <c r="B2" s="4" t="s">
        <v>4</v>
      </c>
      <c r="C2" s="38" t="s">
        <v>5</v>
      </c>
      <c r="D2" s="3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05" t="s">
        <v>150</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IE4" s="7"/>
      <c r="IF4" s="7"/>
      <c r="IG4" s="7"/>
      <c r="IH4" s="7"/>
      <c r="II4" s="7"/>
    </row>
    <row r="5" spans="1:243" s="6" customFormat="1" ht="22.5" customHeight="1">
      <c r="A5" s="105" t="s">
        <v>149</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IE5" s="7"/>
      <c r="IF5" s="7"/>
      <c r="IG5" s="7"/>
      <c r="IH5" s="7"/>
      <c r="II5" s="7"/>
    </row>
    <row r="6" spans="1:243" s="6" customFormat="1" ht="30.75" customHeight="1">
      <c r="A6" s="105" t="s">
        <v>148</v>
      </c>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IE6" s="7"/>
      <c r="IF6" s="7"/>
      <c r="IG6" s="7"/>
      <c r="IH6" s="7"/>
      <c r="II6" s="7"/>
    </row>
    <row r="7" spans="1:243" s="6" customFormat="1" ht="29.25" customHeight="1" hidden="1">
      <c r="A7" s="106" t="s">
        <v>10</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IE7" s="7"/>
      <c r="IF7" s="7"/>
      <c r="IG7" s="7"/>
      <c r="IH7" s="7"/>
      <c r="II7" s="7"/>
    </row>
    <row r="8" spans="1:243" s="9" customFormat="1" ht="61.5" customHeight="1">
      <c r="A8" s="8" t="s">
        <v>65</v>
      </c>
      <c r="B8" s="107"/>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9"/>
      <c r="IE8" s="10"/>
      <c r="IF8" s="10"/>
      <c r="IG8" s="10"/>
      <c r="IH8" s="10"/>
      <c r="II8" s="10"/>
    </row>
    <row r="9" spans="1:243" s="11" customFormat="1" ht="49.5" customHeight="1">
      <c r="A9" s="98" t="s">
        <v>11</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10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50" t="s">
        <v>0</v>
      </c>
      <c r="B11" s="50" t="s">
        <v>18</v>
      </c>
      <c r="C11" s="50" t="s">
        <v>1</v>
      </c>
      <c r="D11" s="50" t="s">
        <v>147</v>
      </c>
      <c r="E11" s="50" t="s">
        <v>19</v>
      </c>
      <c r="F11" s="50" t="s">
        <v>238</v>
      </c>
      <c r="G11" s="50"/>
      <c r="H11" s="50"/>
      <c r="I11" s="50" t="s">
        <v>20</v>
      </c>
      <c r="J11" s="50" t="s">
        <v>21</v>
      </c>
      <c r="K11" s="50" t="s">
        <v>22</v>
      </c>
      <c r="L11" s="50" t="s">
        <v>23</v>
      </c>
      <c r="M11" s="51" t="s">
        <v>239</v>
      </c>
      <c r="N11" s="50" t="s">
        <v>24</v>
      </c>
      <c r="O11" s="50" t="s">
        <v>25</v>
      </c>
      <c r="P11" s="50" t="s">
        <v>26</v>
      </c>
      <c r="Q11" s="50" t="s">
        <v>27</v>
      </c>
      <c r="R11" s="50"/>
      <c r="S11" s="50"/>
      <c r="T11" s="50" t="s">
        <v>28</v>
      </c>
      <c r="U11" s="50" t="s">
        <v>29</v>
      </c>
      <c r="V11" s="50" t="s">
        <v>30</v>
      </c>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240</v>
      </c>
      <c r="BB11" s="52" t="s">
        <v>31</v>
      </c>
      <c r="BC11" s="52" t="s">
        <v>32</v>
      </c>
      <c r="IE11" s="15"/>
      <c r="IF11" s="15"/>
      <c r="IG11" s="15"/>
      <c r="IH11" s="15"/>
      <c r="II11" s="15"/>
    </row>
    <row r="12" spans="1:243" s="14" customFormat="1" ht="14.25">
      <c r="A12" s="53">
        <v>1</v>
      </c>
      <c r="B12" s="53">
        <v>2</v>
      </c>
      <c r="C12" s="53">
        <v>3</v>
      </c>
      <c r="D12" s="53">
        <v>4</v>
      </c>
      <c r="E12" s="53">
        <v>5</v>
      </c>
      <c r="F12" s="53">
        <v>6</v>
      </c>
      <c r="G12" s="53">
        <v>7</v>
      </c>
      <c r="H12" s="53">
        <v>8</v>
      </c>
      <c r="I12" s="53">
        <v>9</v>
      </c>
      <c r="J12" s="53">
        <v>10</v>
      </c>
      <c r="K12" s="53">
        <v>11</v>
      </c>
      <c r="L12" s="53">
        <v>6</v>
      </c>
      <c r="M12" s="53">
        <v>7</v>
      </c>
      <c r="N12" s="53">
        <v>14</v>
      </c>
      <c r="O12" s="53">
        <v>15</v>
      </c>
      <c r="P12" s="53">
        <v>16</v>
      </c>
      <c r="Q12" s="53">
        <v>17</v>
      </c>
      <c r="R12" s="53">
        <v>18</v>
      </c>
      <c r="S12" s="53">
        <v>19</v>
      </c>
      <c r="T12" s="53">
        <v>20</v>
      </c>
      <c r="U12" s="53">
        <v>21</v>
      </c>
      <c r="V12" s="53">
        <v>22</v>
      </c>
      <c r="W12" s="53">
        <v>23</v>
      </c>
      <c r="X12" s="53">
        <v>24</v>
      </c>
      <c r="Y12" s="53">
        <v>25</v>
      </c>
      <c r="Z12" s="53">
        <v>26</v>
      </c>
      <c r="AA12" s="53">
        <v>27</v>
      </c>
      <c r="AB12" s="53">
        <v>28</v>
      </c>
      <c r="AC12" s="53">
        <v>29</v>
      </c>
      <c r="AD12" s="53">
        <v>30</v>
      </c>
      <c r="AE12" s="53">
        <v>31</v>
      </c>
      <c r="AF12" s="53">
        <v>32</v>
      </c>
      <c r="AG12" s="53">
        <v>33</v>
      </c>
      <c r="AH12" s="53">
        <v>34</v>
      </c>
      <c r="AI12" s="53">
        <v>35</v>
      </c>
      <c r="AJ12" s="53">
        <v>36</v>
      </c>
      <c r="AK12" s="53">
        <v>37</v>
      </c>
      <c r="AL12" s="53">
        <v>38</v>
      </c>
      <c r="AM12" s="53">
        <v>39</v>
      </c>
      <c r="AN12" s="53">
        <v>40</v>
      </c>
      <c r="AO12" s="53">
        <v>41</v>
      </c>
      <c r="AP12" s="53">
        <v>42</v>
      </c>
      <c r="AQ12" s="53">
        <v>43</v>
      </c>
      <c r="AR12" s="53">
        <v>44</v>
      </c>
      <c r="AS12" s="53">
        <v>45</v>
      </c>
      <c r="AT12" s="53">
        <v>46</v>
      </c>
      <c r="AU12" s="53">
        <v>47</v>
      </c>
      <c r="AV12" s="53">
        <v>48</v>
      </c>
      <c r="AW12" s="53">
        <v>49</v>
      </c>
      <c r="AX12" s="53">
        <v>50</v>
      </c>
      <c r="AY12" s="53">
        <v>51</v>
      </c>
      <c r="AZ12" s="53">
        <v>52</v>
      </c>
      <c r="BA12" s="53">
        <v>53</v>
      </c>
      <c r="BB12" s="53">
        <v>8</v>
      </c>
      <c r="BC12" s="53">
        <v>9</v>
      </c>
      <c r="IE12" s="15"/>
      <c r="IF12" s="15"/>
      <c r="IG12" s="15"/>
      <c r="IH12" s="15"/>
      <c r="II12" s="15"/>
    </row>
    <row r="13" spans="1:243" s="17" customFormat="1" ht="41.25" customHeight="1">
      <c r="A13" s="54">
        <v>1</v>
      </c>
      <c r="B13" s="55" t="s">
        <v>151</v>
      </c>
      <c r="C13" s="56" t="s">
        <v>66</v>
      </c>
      <c r="D13" s="57">
        <v>45</v>
      </c>
      <c r="E13" s="58" t="s">
        <v>139</v>
      </c>
      <c r="F13" s="57">
        <v>0</v>
      </c>
      <c r="G13" s="59"/>
      <c r="H13" s="60"/>
      <c r="I13" s="61" t="s">
        <v>38</v>
      </c>
      <c r="J13" s="58">
        <f>IF(I13="Less(-)",-1,1)</f>
        <v>1</v>
      </c>
      <c r="K13" s="59" t="s">
        <v>62</v>
      </c>
      <c r="L13" s="59" t="s">
        <v>7</v>
      </c>
      <c r="M13" s="62"/>
      <c r="N13" s="63"/>
      <c r="O13" s="63"/>
      <c r="P13" s="64"/>
      <c r="Q13" s="63"/>
      <c r="R13" s="63"/>
      <c r="S13" s="65"/>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7">
        <f>total_amount_ba($B$2,$D$2,D13,F13,J13,K13,M13)</f>
        <v>0</v>
      </c>
      <c r="BB13" s="68">
        <f>BA13+SUM(N13:AZ13)</f>
        <v>0</v>
      </c>
      <c r="BC13" s="69" t="str">
        <f>SpellNumber(L13,BB13)</f>
        <v>INR Zero Only</v>
      </c>
      <c r="IE13" s="18">
        <v>1.01</v>
      </c>
      <c r="IF13" s="18" t="s">
        <v>39</v>
      </c>
      <c r="IG13" s="18" t="s">
        <v>35</v>
      </c>
      <c r="IH13" s="18">
        <v>123.223</v>
      </c>
      <c r="II13" s="18" t="s">
        <v>37</v>
      </c>
    </row>
    <row r="14" spans="1:243" s="17" customFormat="1" ht="55.5" customHeight="1">
      <c r="A14" s="54">
        <v>2</v>
      </c>
      <c r="B14" s="70" t="s">
        <v>152</v>
      </c>
      <c r="C14" s="56" t="s">
        <v>33</v>
      </c>
      <c r="D14" s="57">
        <v>2000</v>
      </c>
      <c r="E14" s="58" t="s">
        <v>141</v>
      </c>
      <c r="F14" s="57">
        <v>0</v>
      </c>
      <c r="G14" s="59"/>
      <c r="H14" s="60"/>
      <c r="I14" s="61" t="s">
        <v>38</v>
      </c>
      <c r="J14" s="58">
        <f aca="true" t="shared" si="0" ref="J14:J21">IF(I14="Less(-)",-1,1)</f>
        <v>1</v>
      </c>
      <c r="K14" s="59" t="s">
        <v>62</v>
      </c>
      <c r="L14" s="59" t="s">
        <v>7</v>
      </c>
      <c r="M14" s="62"/>
      <c r="N14" s="63"/>
      <c r="O14" s="63"/>
      <c r="P14" s="64"/>
      <c r="Q14" s="63"/>
      <c r="R14" s="63"/>
      <c r="S14" s="65"/>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7">
        <f>total_amount_ba($B$2,$D$2,D14,F14,J14,K14,M14)</f>
        <v>0</v>
      </c>
      <c r="BB14" s="68">
        <f aca="true" t="shared" si="1" ref="BB14:BB61">BA14+SUM(N14:AZ14)</f>
        <v>0</v>
      </c>
      <c r="BC14" s="69" t="str">
        <f>SpellNumber(L14,BB14)</f>
        <v>INR Zero Only</v>
      </c>
      <c r="IE14" s="18">
        <v>1.01</v>
      </c>
      <c r="IF14" s="18" t="s">
        <v>39</v>
      </c>
      <c r="IG14" s="18" t="s">
        <v>35</v>
      </c>
      <c r="IH14" s="18">
        <v>123.223</v>
      </c>
      <c r="II14" s="18" t="s">
        <v>37</v>
      </c>
    </row>
    <row r="15" spans="1:243" s="17" customFormat="1" ht="94.5" customHeight="1">
      <c r="A15" s="54">
        <v>3</v>
      </c>
      <c r="B15" s="71" t="s">
        <v>247</v>
      </c>
      <c r="C15" s="56" t="s">
        <v>36</v>
      </c>
      <c r="D15" s="57">
        <v>352.8</v>
      </c>
      <c r="E15" s="58" t="s">
        <v>153</v>
      </c>
      <c r="F15" s="57">
        <v>0</v>
      </c>
      <c r="G15" s="59"/>
      <c r="H15" s="59"/>
      <c r="I15" s="61" t="s">
        <v>38</v>
      </c>
      <c r="J15" s="58">
        <f t="shared" si="0"/>
        <v>1</v>
      </c>
      <c r="K15" s="59" t="s">
        <v>62</v>
      </c>
      <c r="L15" s="59" t="s">
        <v>7</v>
      </c>
      <c r="M15" s="62"/>
      <c r="N15" s="63"/>
      <c r="O15" s="63"/>
      <c r="P15" s="72"/>
      <c r="Q15" s="63"/>
      <c r="R15" s="63"/>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7">
        <f aca="true" t="shared" si="2" ref="BA15:BA21">total_amount_ba($B$2,$D$2,D15,F15,J15,K15,M15)</f>
        <v>0</v>
      </c>
      <c r="BB15" s="68">
        <f t="shared" si="1"/>
        <v>0</v>
      </c>
      <c r="BC15" s="69" t="str">
        <f aca="true" t="shared" si="3" ref="BC15:BC21">SpellNumber(L15,BB15)</f>
        <v>INR Zero Only</v>
      </c>
      <c r="IE15" s="18">
        <v>1.02</v>
      </c>
      <c r="IF15" s="18" t="s">
        <v>41</v>
      </c>
      <c r="IG15" s="18" t="s">
        <v>42</v>
      </c>
      <c r="IH15" s="18">
        <v>213</v>
      </c>
      <c r="II15" s="18" t="s">
        <v>37</v>
      </c>
    </row>
    <row r="16" spans="1:243" s="17" customFormat="1" ht="80.25" customHeight="1">
      <c r="A16" s="54">
        <v>4.1</v>
      </c>
      <c r="B16" s="73" t="s">
        <v>154</v>
      </c>
      <c r="C16" s="56" t="s">
        <v>40</v>
      </c>
      <c r="D16" s="57">
        <v>6</v>
      </c>
      <c r="E16" s="58" t="s">
        <v>155</v>
      </c>
      <c r="F16" s="57">
        <v>0</v>
      </c>
      <c r="G16" s="59"/>
      <c r="H16" s="59"/>
      <c r="I16" s="61" t="s">
        <v>38</v>
      </c>
      <c r="J16" s="58">
        <f t="shared" si="0"/>
        <v>1</v>
      </c>
      <c r="K16" s="59" t="s">
        <v>62</v>
      </c>
      <c r="L16" s="59" t="s">
        <v>7</v>
      </c>
      <c r="M16" s="62"/>
      <c r="N16" s="63"/>
      <c r="O16" s="63"/>
      <c r="P16" s="64"/>
      <c r="Q16" s="63"/>
      <c r="R16" s="63"/>
      <c r="S16" s="65"/>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7">
        <f t="shared" si="2"/>
        <v>0</v>
      </c>
      <c r="BB16" s="68">
        <f t="shared" si="1"/>
        <v>0</v>
      </c>
      <c r="BC16" s="69" t="str">
        <f t="shared" si="3"/>
        <v>INR Zero Only</v>
      </c>
      <c r="IE16" s="18">
        <v>2</v>
      </c>
      <c r="IF16" s="18" t="s">
        <v>34</v>
      </c>
      <c r="IG16" s="18" t="s">
        <v>44</v>
      </c>
      <c r="IH16" s="18">
        <v>10</v>
      </c>
      <c r="II16" s="18" t="s">
        <v>37</v>
      </c>
    </row>
    <row r="17" spans="1:243" s="17" customFormat="1" ht="39.75" customHeight="1">
      <c r="A17" s="54">
        <v>4.2</v>
      </c>
      <c r="B17" s="74" t="s">
        <v>156</v>
      </c>
      <c r="C17" s="56" t="s">
        <v>43</v>
      </c>
      <c r="D17" s="57">
        <v>7.5</v>
      </c>
      <c r="E17" s="58" t="s">
        <v>155</v>
      </c>
      <c r="F17" s="57">
        <v>0</v>
      </c>
      <c r="G17" s="59"/>
      <c r="H17" s="59"/>
      <c r="I17" s="61" t="s">
        <v>38</v>
      </c>
      <c r="J17" s="58">
        <f t="shared" si="0"/>
        <v>1</v>
      </c>
      <c r="K17" s="59" t="s">
        <v>62</v>
      </c>
      <c r="L17" s="59" t="s">
        <v>7</v>
      </c>
      <c r="M17" s="62"/>
      <c r="N17" s="63"/>
      <c r="O17" s="63"/>
      <c r="P17" s="64"/>
      <c r="Q17" s="63"/>
      <c r="R17" s="63"/>
      <c r="S17" s="65"/>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7">
        <f t="shared" si="2"/>
        <v>0</v>
      </c>
      <c r="BB17" s="68">
        <f t="shared" si="1"/>
        <v>0</v>
      </c>
      <c r="BC17" s="69" t="str">
        <f t="shared" si="3"/>
        <v>INR Zero Only</v>
      </c>
      <c r="IE17" s="18">
        <v>1.01</v>
      </c>
      <c r="IF17" s="18" t="s">
        <v>39</v>
      </c>
      <c r="IG17" s="18" t="s">
        <v>35</v>
      </c>
      <c r="IH17" s="18">
        <v>123.223</v>
      </c>
      <c r="II17" s="18" t="s">
        <v>37</v>
      </c>
    </row>
    <row r="18" spans="1:243" s="17" customFormat="1" ht="114" customHeight="1">
      <c r="A18" s="54">
        <v>5</v>
      </c>
      <c r="B18" s="73" t="s">
        <v>157</v>
      </c>
      <c r="C18" s="56" t="s">
        <v>45</v>
      </c>
      <c r="D18" s="57">
        <v>2.1</v>
      </c>
      <c r="E18" s="58" t="s">
        <v>155</v>
      </c>
      <c r="F18" s="57">
        <v>0</v>
      </c>
      <c r="G18" s="59"/>
      <c r="H18" s="59"/>
      <c r="I18" s="61" t="s">
        <v>38</v>
      </c>
      <c r="J18" s="58">
        <f t="shared" si="0"/>
        <v>1</v>
      </c>
      <c r="K18" s="59" t="s">
        <v>62</v>
      </c>
      <c r="L18" s="59" t="s">
        <v>7</v>
      </c>
      <c r="M18" s="62"/>
      <c r="N18" s="63"/>
      <c r="O18" s="63"/>
      <c r="P18" s="64"/>
      <c r="Q18" s="63"/>
      <c r="R18" s="63"/>
      <c r="S18" s="65"/>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75"/>
      <c r="AV18" s="66"/>
      <c r="AW18" s="66"/>
      <c r="AX18" s="66"/>
      <c r="AY18" s="66"/>
      <c r="AZ18" s="66"/>
      <c r="BA18" s="67">
        <f t="shared" si="2"/>
        <v>0</v>
      </c>
      <c r="BB18" s="68">
        <f t="shared" si="1"/>
        <v>0</v>
      </c>
      <c r="BC18" s="69" t="str">
        <f t="shared" si="3"/>
        <v>INR Zero Only</v>
      </c>
      <c r="IE18" s="18">
        <v>1.02</v>
      </c>
      <c r="IF18" s="18" t="s">
        <v>41</v>
      </c>
      <c r="IG18" s="18" t="s">
        <v>42</v>
      </c>
      <c r="IH18" s="18">
        <v>213</v>
      </c>
      <c r="II18" s="18" t="s">
        <v>37</v>
      </c>
    </row>
    <row r="19" spans="1:243" s="17" customFormat="1" ht="79.5" customHeight="1">
      <c r="A19" s="54">
        <v>6</v>
      </c>
      <c r="B19" s="74" t="s">
        <v>158</v>
      </c>
      <c r="C19" s="56" t="s">
        <v>48</v>
      </c>
      <c r="D19" s="57">
        <v>97</v>
      </c>
      <c r="E19" s="58" t="s">
        <v>159</v>
      </c>
      <c r="F19" s="57">
        <v>0</v>
      </c>
      <c r="G19" s="59"/>
      <c r="H19" s="59"/>
      <c r="I19" s="61" t="s">
        <v>38</v>
      </c>
      <c r="J19" s="58">
        <f t="shared" si="0"/>
        <v>1</v>
      </c>
      <c r="K19" s="59" t="s">
        <v>62</v>
      </c>
      <c r="L19" s="59" t="s">
        <v>7</v>
      </c>
      <c r="M19" s="62"/>
      <c r="N19" s="63"/>
      <c r="O19" s="63"/>
      <c r="P19" s="64"/>
      <c r="Q19" s="63"/>
      <c r="R19" s="63"/>
      <c r="S19" s="65"/>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7">
        <f t="shared" si="2"/>
        <v>0</v>
      </c>
      <c r="BB19" s="68">
        <f t="shared" si="1"/>
        <v>0</v>
      </c>
      <c r="BC19" s="69" t="str">
        <f t="shared" si="3"/>
        <v>INR Zero Only</v>
      </c>
      <c r="IE19" s="18">
        <v>2</v>
      </c>
      <c r="IF19" s="18" t="s">
        <v>34</v>
      </c>
      <c r="IG19" s="18" t="s">
        <v>44</v>
      </c>
      <c r="IH19" s="18">
        <v>10</v>
      </c>
      <c r="II19" s="18" t="s">
        <v>37</v>
      </c>
    </row>
    <row r="20" spans="1:243" s="17" customFormat="1" ht="93.75" customHeight="1">
      <c r="A20" s="54">
        <v>7</v>
      </c>
      <c r="B20" s="70" t="s">
        <v>160</v>
      </c>
      <c r="C20" s="56" t="s">
        <v>49</v>
      </c>
      <c r="D20" s="57">
        <v>2.76</v>
      </c>
      <c r="E20" s="58" t="s">
        <v>155</v>
      </c>
      <c r="F20" s="57">
        <v>0</v>
      </c>
      <c r="G20" s="59"/>
      <c r="H20" s="60"/>
      <c r="I20" s="61" t="s">
        <v>38</v>
      </c>
      <c r="J20" s="58">
        <f>IF(I20="Less(-)",-1,1)</f>
        <v>1</v>
      </c>
      <c r="K20" s="59" t="s">
        <v>62</v>
      </c>
      <c r="L20" s="59" t="s">
        <v>7</v>
      </c>
      <c r="M20" s="62"/>
      <c r="N20" s="63"/>
      <c r="O20" s="63"/>
      <c r="P20" s="64"/>
      <c r="Q20" s="63"/>
      <c r="R20" s="63"/>
      <c r="S20" s="65"/>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7">
        <f>total_amount_ba($B$2,$D$2,D20,F20,J20,K20,M20)</f>
        <v>0</v>
      </c>
      <c r="BB20" s="68">
        <f>BA20+SUM(N20:AZ20)</f>
        <v>0</v>
      </c>
      <c r="BC20" s="69" t="str">
        <f>SpellNumber(L20,BB20)</f>
        <v>INR Zero Only</v>
      </c>
      <c r="IE20" s="18">
        <v>1.01</v>
      </c>
      <c r="IF20" s="18" t="s">
        <v>39</v>
      </c>
      <c r="IG20" s="18" t="s">
        <v>35</v>
      </c>
      <c r="IH20" s="18">
        <v>123.223</v>
      </c>
      <c r="II20" s="18" t="s">
        <v>37</v>
      </c>
    </row>
    <row r="21" spans="1:243" s="17" customFormat="1" ht="42.75" customHeight="1">
      <c r="A21" s="54">
        <v>8</v>
      </c>
      <c r="B21" s="73" t="s">
        <v>161</v>
      </c>
      <c r="C21" s="56" t="s">
        <v>50</v>
      </c>
      <c r="D21" s="57">
        <v>9</v>
      </c>
      <c r="E21" s="58" t="s">
        <v>141</v>
      </c>
      <c r="F21" s="57">
        <v>0</v>
      </c>
      <c r="G21" s="59"/>
      <c r="H21" s="59"/>
      <c r="I21" s="61" t="s">
        <v>38</v>
      </c>
      <c r="J21" s="58">
        <f t="shared" si="0"/>
        <v>1</v>
      </c>
      <c r="K21" s="59" t="s">
        <v>62</v>
      </c>
      <c r="L21" s="59" t="s">
        <v>7</v>
      </c>
      <c r="M21" s="62"/>
      <c r="N21" s="63"/>
      <c r="O21" s="63"/>
      <c r="P21" s="64"/>
      <c r="Q21" s="63"/>
      <c r="R21" s="63"/>
      <c r="S21" s="65"/>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7">
        <f t="shared" si="2"/>
        <v>0</v>
      </c>
      <c r="BB21" s="68">
        <f t="shared" si="1"/>
        <v>0</v>
      </c>
      <c r="BC21" s="69" t="str">
        <f t="shared" si="3"/>
        <v>INR Zero Only</v>
      </c>
      <c r="IE21" s="18">
        <v>3</v>
      </c>
      <c r="IF21" s="18" t="s">
        <v>46</v>
      </c>
      <c r="IG21" s="18" t="s">
        <v>47</v>
      </c>
      <c r="IH21" s="18">
        <v>10</v>
      </c>
      <c r="II21" s="18" t="s">
        <v>37</v>
      </c>
    </row>
    <row r="22" spans="1:243" s="48" customFormat="1" ht="21" customHeight="1">
      <c r="A22" s="76">
        <v>8.2</v>
      </c>
      <c r="B22" s="77" t="s">
        <v>146</v>
      </c>
      <c r="C22" s="56" t="s">
        <v>51</v>
      </c>
      <c r="D22" s="57">
        <v>27</v>
      </c>
      <c r="E22" s="58" t="s">
        <v>141</v>
      </c>
      <c r="F22" s="57">
        <v>0</v>
      </c>
      <c r="G22" s="78"/>
      <c r="H22" s="78"/>
      <c r="I22" s="61" t="s">
        <v>38</v>
      </c>
      <c r="J22" s="58">
        <f aca="true" t="shared" si="4" ref="J22:J27">IF(I22="Less(-)",-1,1)</f>
        <v>1</v>
      </c>
      <c r="K22" s="78" t="s">
        <v>62</v>
      </c>
      <c r="L22" s="78" t="s">
        <v>7</v>
      </c>
      <c r="M22" s="79"/>
      <c r="N22" s="80"/>
      <c r="O22" s="80"/>
      <c r="P22" s="81"/>
      <c r="Q22" s="80"/>
      <c r="R22" s="80"/>
      <c r="S22" s="82"/>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4">
        <f aca="true" t="shared" si="5" ref="BA22:BA34">total_amount_ba($B$2,$D$2,D22,F22,J22,K22,M22)</f>
        <v>0</v>
      </c>
      <c r="BB22" s="85">
        <f>BA22+SUM(N22:AZ22)</f>
        <v>0</v>
      </c>
      <c r="BC22" s="69" t="str">
        <f aca="true" t="shared" si="6" ref="BC22:BC34">SpellNumber(L22,BB22)</f>
        <v>INR Zero Only</v>
      </c>
      <c r="IE22" s="49">
        <v>2</v>
      </c>
      <c r="IF22" s="49" t="s">
        <v>34</v>
      </c>
      <c r="IG22" s="49" t="s">
        <v>44</v>
      </c>
      <c r="IH22" s="49">
        <v>10</v>
      </c>
      <c r="II22" s="49" t="s">
        <v>37</v>
      </c>
    </row>
    <row r="23" spans="1:243" s="48" customFormat="1" ht="16.5" customHeight="1">
      <c r="A23" s="76">
        <v>8.3</v>
      </c>
      <c r="B23" s="86" t="s">
        <v>162</v>
      </c>
      <c r="C23" s="56" t="s">
        <v>52</v>
      </c>
      <c r="D23" s="57">
        <v>12</v>
      </c>
      <c r="E23" s="58" t="s">
        <v>141</v>
      </c>
      <c r="F23" s="57">
        <v>0</v>
      </c>
      <c r="G23" s="78"/>
      <c r="H23" s="78"/>
      <c r="I23" s="61" t="s">
        <v>38</v>
      </c>
      <c r="J23" s="58">
        <f t="shared" si="4"/>
        <v>1</v>
      </c>
      <c r="K23" s="78" t="s">
        <v>62</v>
      </c>
      <c r="L23" s="78" t="s">
        <v>7</v>
      </c>
      <c r="M23" s="79"/>
      <c r="N23" s="80"/>
      <c r="O23" s="80"/>
      <c r="P23" s="81"/>
      <c r="Q23" s="80"/>
      <c r="R23" s="80"/>
      <c r="S23" s="82"/>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4">
        <f t="shared" si="5"/>
        <v>0</v>
      </c>
      <c r="BB23" s="85">
        <f t="shared" si="1"/>
        <v>0</v>
      </c>
      <c r="BC23" s="69" t="str">
        <f t="shared" si="6"/>
        <v>INR Zero Only</v>
      </c>
      <c r="IE23" s="49">
        <v>2</v>
      </c>
      <c r="IF23" s="49" t="s">
        <v>34</v>
      </c>
      <c r="IG23" s="49" t="s">
        <v>44</v>
      </c>
      <c r="IH23" s="49">
        <v>10</v>
      </c>
      <c r="II23" s="49" t="s">
        <v>37</v>
      </c>
    </row>
    <row r="24" spans="1:243" s="17" customFormat="1" ht="42" customHeight="1">
      <c r="A24" s="54">
        <v>9</v>
      </c>
      <c r="B24" s="71" t="s">
        <v>165</v>
      </c>
      <c r="C24" s="56" t="s">
        <v>163</v>
      </c>
      <c r="D24" s="57">
        <v>500</v>
      </c>
      <c r="E24" s="58" t="s">
        <v>144</v>
      </c>
      <c r="F24" s="57">
        <v>0</v>
      </c>
      <c r="G24" s="59"/>
      <c r="H24" s="59"/>
      <c r="I24" s="61" t="s">
        <v>38</v>
      </c>
      <c r="J24" s="58">
        <f t="shared" si="4"/>
        <v>1</v>
      </c>
      <c r="K24" s="59" t="s">
        <v>62</v>
      </c>
      <c r="L24" s="59" t="s">
        <v>7</v>
      </c>
      <c r="M24" s="62"/>
      <c r="N24" s="63"/>
      <c r="O24" s="63"/>
      <c r="P24" s="72"/>
      <c r="Q24" s="63"/>
      <c r="R24" s="63"/>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7">
        <f t="shared" si="5"/>
        <v>0</v>
      </c>
      <c r="BB24" s="68">
        <f>BA24+SUM(N24:AZ24)</f>
        <v>0</v>
      </c>
      <c r="BC24" s="69" t="str">
        <f t="shared" si="6"/>
        <v>INR Zero Only</v>
      </c>
      <c r="IE24" s="18">
        <v>3</v>
      </c>
      <c r="IF24" s="18" t="s">
        <v>46</v>
      </c>
      <c r="IG24" s="18" t="s">
        <v>47</v>
      </c>
      <c r="IH24" s="18">
        <v>10</v>
      </c>
      <c r="II24" s="18" t="s">
        <v>37</v>
      </c>
    </row>
    <row r="25" spans="1:243" s="17" customFormat="1" ht="57" customHeight="1">
      <c r="A25" s="54">
        <v>10</v>
      </c>
      <c r="B25" s="70" t="s">
        <v>166</v>
      </c>
      <c r="C25" s="56" t="s">
        <v>53</v>
      </c>
      <c r="D25" s="57">
        <v>31.56</v>
      </c>
      <c r="E25" s="58" t="s">
        <v>140</v>
      </c>
      <c r="F25" s="57">
        <v>0</v>
      </c>
      <c r="G25" s="59"/>
      <c r="H25" s="59"/>
      <c r="I25" s="61" t="s">
        <v>38</v>
      </c>
      <c r="J25" s="58">
        <f t="shared" si="4"/>
        <v>1</v>
      </c>
      <c r="K25" s="59" t="s">
        <v>62</v>
      </c>
      <c r="L25" s="59" t="s">
        <v>7</v>
      </c>
      <c r="M25" s="62"/>
      <c r="N25" s="63"/>
      <c r="O25" s="63"/>
      <c r="P25" s="64"/>
      <c r="Q25" s="63"/>
      <c r="R25" s="63"/>
      <c r="S25" s="65"/>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7">
        <f t="shared" si="5"/>
        <v>0</v>
      </c>
      <c r="BB25" s="68">
        <f>BA25+SUM(N25:AZ25)</f>
        <v>0</v>
      </c>
      <c r="BC25" s="69" t="str">
        <f t="shared" si="6"/>
        <v>INR Zero Only</v>
      </c>
      <c r="IE25" s="18">
        <v>3</v>
      </c>
      <c r="IF25" s="18" t="s">
        <v>46</v>
      </c>
      <c r="IG25" s="18" t="s">
        <v>47</v>
      </c>
      <c r="IH25" s="18">
        <v>10</v>
      </c>
      <c r="II25" s="18" t="s">
        <v>37</v>
      </c>
    </row>
    <row r="26" spans="1:243" s="17" customFormat="1" ht="52.5" customHeight="1">
      <c r="A26" s="54">
        <v>11</v>
      </c>
      <c r="B26" s="70" t="s">
        <v>167</v>
      </c>
      <c r="C26" s="56" t="s">
        <v>54</v>
      </c>
      <c r="D26" s="57">
        <v>127</v>
      </c>
      <c r="E26" s="58" t="s">
        <v>141</v>
      </c>
      <c r="F26" s="57">
        <v>0</v>
      </c>
      <c r="G26" s="59"/>
      <c r="H26" s="59"/>
      <c r="I26" s="61" t="s">
        <v>38</v>
      </c>
      <c r="J26" s="58">
        <f t="shared" si="4"/>
        <v>1</v>
      </c>
      <c r="K26" s="59" t="s">
        <v>62</v>
      </c>
      <c r="L26" s="59" t="s">
        <v>7</v>
      </c>
      <c r="M26" s="62"/>
      <c r="N26" s="63"/>
      <c r="O26" s="63"/>
      <c r="P26" s="64"/>
      <c r="Q26" s="63"/>
      <c r="R26" s="63"/>
      <c r="S26" s="65"/>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7">
        <f t="shared" si="5"/>
        <v>0</v>
      </c>
      <c r="BB26" s="68">
        <f t="shared" si="1"/>
        <v>0</v>
      </c>
      <c r="BC26" s="69" t="str">
        <f t="shared" si="6"/>
        <v>INR Zero Only</v>
      </c>
      <c r="IE26" s="18">
        <v>1.01</v>
      </c>
      <c r="IF26" s="18" t="s">
        <v>39</v>
      </c>
      <c r="IG26" s="18" t="s">
        <v>35</v>
      </c>
      <c r="IH26" s="18">
        <v>123.223</v>
      </c>
      <c r="II26" s="18" t="s">
        <v>37</v>
      </c>
    </row>
    <row r="27" spans="1:243" s="17" customFormat="1" ht="140.25" customHeight="1">
      <c r="A27" s="54">
        <v>12</v>
      </c>
      <c r="B27" s="70" t="s">
        <v>168</v>
      </c>
      <c r="C27" s="56" t="s">
        <v>55</v>
      </c>
      <c r="D27" s="57">
        <v>6</v>
      </c>
      <c r="E27" s="58" t="s">
        <v>159</v>
      </c>
      <c r="F27" s="57">
        <v>0</v>
      </c>
      <c r="G27" s="59"/>
      <c r="H27" s="59"/>
      <c r="I27" s="61" t="s">
        <v>38</v>
      </c>
      <c r="J27" s="58">
        <f t="shared" si="4"/>
        <v>1</v>
      </c>
      <c r="K27" s="59" t="s">
        <v>62</v>
      </c>
      <c r="L27" s="59" t="s">
        <v>7</v>
      </c>
      <c r="M27" s="62"/>
      <c r="N27" s="63"/>
      <c r="O27" s="63"/>
      <c r="P27" s="64"/>
      <c r="Q27" s="63"/>
      <c r="R27" s="63"/>
      <c r="S27" s="65"/>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75"/>
      <c r="AV27" s="66"/>
      <c r="AW27" s="66"/>
      <c r="AX27" s="66"/>
      <c r="AY27" s="66"/>
      <c r="AZ27" s="66"/>
      <c r="BA27" s="67">
        <f t="shared" si="5"/>
        <v>0</v>
      </c>
      <c r="BB27" s="68">
        <f t="shared" si="1"/>
        <v>0</v>
      </c>
      <c r="BC27" s="69" t="str">
        <f t="shared" si="6"/>
        <v>INR Zero Only</v>
      </c>
      <c r="IE27" s="18">
        <v>1.02</v>
      </c>
      <c r="IF27" s="18" t="s">
        <v>41</v>
      </c>
      <c r="IG27" s="18" t="s">
        <v>42</v>
      </c>
      <c r="IH27" s="18">
        <v>213</v>
      </c>
      <c r="II27" s="18" t="s">
        <v>37</v>
      </c>
    </row>
    <row r="28" spans="1:243" s="17" customFormat="1" ht="30" customHeight="1">
      <c r="A28" s="54">
        <v>13</v>
      </c>
      <c r="B28" s="70" t="s">
        <v>169</v>
      </c>
      <c r="C28" s="56" t="s">
        <v>56</v>
      </c>
      <c r="D28" s="57">
        <v>4.8</v>
      </c>
      <c r="E28" s="58" t="s">
        <v>141</v>
      </c>
      <c r="F28" s="57">
        <v>0</v>
      </c>
      <c r="G28" s="59"/>
      <c r="H28" s="59"/>
      <c r="I28" s="61" t="s">
        <v>38</v>
      </c>
      <c r="J28" s="58">
        <f aca="true" t="shared" si="7" ref="J28:J56">IF(I28="Less(-)",-1,1)</f>
        <v>1</v>
      </c>
      <c r="K28" s="59" t="s">
        <v>62</v>
      </c>
      <c r="L28" s="59" t="s">
        <v>7</v>
      </c>
      <c r="M28" s="62"/>
      <c r="N28" s="63"/>
      <c r="O28" s="63"/>
      <c r="P28" s="64"/>
      <c r="Q28" s="63"/>
      <c r="R28" s="63"/>
      <c r="S28" s="65"/>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7">
        <f t="shared" si="5"/>
        <v>0</v>
      </c>
      <c r="BB28" s="68">
        <f t="shared" si="1"/>
        <v>0</v>
      </c>
      <c r="BC28" s="69" t="str">
        <f t="shared" si="6"/>
        <v>INR Zero Only</v>
      </c>
      <c r="IE28" s="18">
        <v>1.02</v>
      </c>
      <c r="IF28" s="18" t="s">
        <v>41</v>
      </c>
      <c r="IG28" s="18" t="s">
        <v>42</v>
      </c>
      <c r="IH28" s="18">
        <v>213</v>
      </c>
      <c r="II28" s="18" t="s">
        <v>37</v>
      </c>
    </row>
    <row r="29" spans="1:243" s="17" customFormat="1" ht="101.25" customHeight="1">
      <c r="A29" s="54">
        <v>14</v>
      </c>
      <c r="B29" s="70" t="s">
        <v>170</v>
      </c>
      <c r="C29" s="56" t="s">
        <v>57</v>
      </c>
      <c r="D29" s="57">
        <v>156.6</v>
      </c>
      <c r="E29" s="58" t="s">
        <v>141</v>
      </c>
      <c r="F29" s="57">
        <v>0</v>
      </c>
      <c r="G29" s="59"/>
      <c r="H29" s="59"/>
      <c r="I29" s="61" t="s">
        <v>38</v>
      </c>
      <c r="J29" s="58">
        <f t="shared" si="7"/>
        <v>1</v>
      </c>
      <c r="K29" s="59" t="s">
        <v>62</v>
      </c>
      <c r="L29" s="59" t="s">
        <v>7</v>
      </c>
      <c r="M29" s="62"/>
      <c r="N29" s="63"/>
      <c r="O29" s="63"/>
      <c r="P29" s="64"/>
      <c r="Q29" s="63"/>
      <c r="R29" s="63"/>
      <c r="S29" s="65"/>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7">
        <f t="shared" si="5"/>
        <v>0</v>
      </c>
      <c r="BB29" s="68">
        <f t="shared" si="1"/>
        <v>0</v>
      </c>
      <c r="BC29" s="69" t="str">
        <f t="shared" si="6"/>
        <v>INR Zero Only</v>
      </c>
      <c r="IE29" s="18">
        <v>2</v>
      </c>
      <c r="IF29" s="18" t="s">
        <v>34</v>
      </c>
      <c r="IG29" s="18" t="s">
        <v>44</v>
      </c>
      <c r="IH29" s="18">
        <v>10</v>
      </c>
      <c r="II29" s="18" t="s">
        <v>37</v>
      </c>
    </row>
    <row r="30" spans="1:243" s="17" customFormat="1" ht="57" customHeight="1">
      <c r="A30" s="54">
        <v>15</v>
      </c>
      <c r="B30" s="71" t="s">
        <v>171</v>
      </c>
      <c r="C30" s="56" t="s">
        <v>58</v>
      </c>
      <c r="D30" s="87">
        <v>2.6831</v>
      </c>
      <c r="E30" s="58" t="s">
        <v>155</v>
      </c>
      <c r="F30" s="57">
        <v>0</v>
      </c>
      <c r="G30" s="59"/>
      <c r="H30" s="59"/>
      <c r="I30" s="61" t="s">
        <v>38</v>
      </c>
      <c r="J30" s="58">
        <f t="shared" si="7"/>
        <v>1</v>
      </c>
      <c r="K30" s="59" t="s">
        <v>62</v>
      </c>
      <c r="L30" s="59" t="s">
        <v>7</v>
      </c>
      <c r="M30" s="62"/>
      <c r="N30" s="63"/>
      <c r="O30" s="63"/>
      <c r="P30" s="72"/>
      <c r="Q30" s="63"/>
      <c r="R30" s="63"/>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7">
        <f>total_amount_ba($B$2,$D$2,D30,F30,J30,K30,M30)</f>
        <v>0</v>
      </c>
      <c r="BB30" s="68">
        <f>BA30+SUM(N30:AZ30)</f>
        <v>0</v>
      </c>
      <c r="BC30" s="69" t="str">
        <f>SpellNumber(L30,BB30)</f>
        <v>INR Zero Only</v>
      </c>
      <c r="IE30" s="18">
        <v>1.01</v>
      </c>
      <c r="IF30" s="18" t="s">
        <v>39</v>
      </c>
      <c r="IG30" s="18" t="s">
        <v>35</v>
      </c>
      <c r="IH30" s="18">
        <v>123.223</v>
      </c>
      <c r="II30" s="18" t="s">
        <v>37</v>
      </c>
    </row>
    <row r="31" spans="1:243" s="17" customFormat="1" ht="90.75" customHeight="1">
      <c r="A31" s="54">
        <v>16</v>
      </c>
      <c r="B31" s="73" t="s">
        <v>244</v>
      </c>
      <c r="C31" s="56" t="s">
        <v>67</v>
      </c>
      <c r="D31" s="57">
        <v>80.19</v>
      </c>
      <c r="E31" s="58" t="s">
        <v>159</v>
      </c>
      <c r="F31" s="57">
        <v>0</v>
      </c>
      <c r="G31" s="59"/>
      <c r="H31" s="59"/>
      <c r="I31" s="61" t="s">
        <v>38</v>
      </c>
      <c r="J31" s="58">
        <f t="shared" si="7"/>
        <v>1</v>
      </c>
      <c r="K31" s="59" t="s">
        <v>62</v>
      </c>
      <c r="L31" s="59" t="s">
        <v>7</v>
      </c>
      <c r="M31" s="62"/>
      <c r="N31" s="63"/>
      <c r="O31" s="63"/>
      <c r="P31" s="72"/>
      <c r="Q31" s="63"/>
      <c r="R31" s="63"/>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7">
        <f t="shared" si="5"/>
        <v>0</v>
      </c>
      <c r="BB31" s="68">
        <f t="shared" si="1"/>
        <v>0</v>
      </c>
      <c r="BC31" s="69" t="str">
        <f t="shared" si="6"/>
        <v>INR Zero Only</v>
      </c>
      <c r="IE31" s="18">
        <v>3</v>
      </c>
      <c r="IF31" s="18" t="s">
        <v>46</v>
      </c>
      <c r="IG31" s="18" t="s">
        <v>47</v>
      </c>
      <c r="IH31" s="18">
        <v>10</v>
      </c>
      <c r="II31" s="18" t="s">
        <v>37</v>
      </c>
    </row>
    <row r="32" spans="1:243" s="17" customFormat="1" ht="78.75" customHeight="1">
      <c r="A32" s="54">
        <v>17</v>
      </c>
      <c r="B32" s="73" t="s">
        <v>172</v>
      </c>
      <c r="C32" s="56" t="s">
        <v>68</v>
      </c>
      <c r="D32" s="57">
        <v>59.54</v>
      </c>
      <c r="E32" s="58" t="s">
        <v>141</v>
      </c>
      <c r="F32" s="57">
        <v>0</v>
      </c>
      <c r="G32" s="59"/>
      <c r="H32" s="59"/>
      <c r="I32" s="61" t="s">
        <v>38</v>
      </c>
      <c r="J32" s="58">
        <f>IF(I32="Less(-)",-1,1)</f>
        <v>1</v>
      </c>
      <c r="K32" s="59" t="s">
        <v>62</v>
      </c>
      <c r="L32" s="59" t="s">
        <v>7</v>
      </c>
      <c r="M32" s="62"/>
      <c r="N32" s="63"/>
      <c r="O32" s="63"/>
      <c r="P32" s="72"/>
      <c r="Q32" s="63"/>
      <c r="R32" s="63"/>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94">
        <f t="shared" si="5"/>
        <v>0</v>
      </c>
      <c r="BB32" s="95">
        <f>BA32+SUM(N32:AZ32)</f>
        <v>0</v>
      </c>
      <c r="BC32" s="69" t="str">
        <f t="shared" si="6"/>
        <v>INR Zero Only</v>
      </c>
      <c r="IE32" s="18">
        <v>2</v>
      </c>
      <c r="IF32" s="18" t="s">
        <v>34</v>
      </c>
      <c r="IG32" s="18" t="s">
        <v>44</v>
      </c>
      <c r="IH32" s="18">
        <v>10</v>
      </c>
      <c r="II32" s="18" t="s">
        <v>37</v>
      </c>
    </row>
    <row r="33" spans="1:243" s="17" customFormat="1" ht="78.75" customHeight="1">
      <c r="A33" s="54">
        <v>18</v>
      </c>
      <c r="B33" s="70" t="s">
        <v>173</v>
      </c>
      <c r="C33" s="56" t="s">
        <v>69</v>
      </c>
      <c r="D33" s="57">
        <v>46.26</v>
      </c>
      <c r="E33" s="58" t="s">
        <v>159</v>
      </c>
      <c r="F33" s="57">
        <v>0</v>
      </c>
      <c r="G33" s="59"/>
      <c r="H33" s="60"/>
      <c r="I33" s="61" t="s">
        <v>38</v>
      </c>
      <c r="J33" s="58">
        <f t="shared" si="7"/>
        <v>1</v>
      </c>
      <c r="K33" s="59" t="s">
        <v>62</v>
      </c>
      <c r="L33" s="59" t="s">
        <v>7</v>
      </c>
      <c r="M33" s="62"/>
      <c r="N33" s="63"/>
      <c r="O33" s="63"/>
      <c r="P33" s="64"/>
      <c r="Q33" s="63"/>
      <c r="R33" s="63"/>
      <c r="S33" s="65"/>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7">
        <f t="shared" si="5"/>
        <v>0</v>
      </c>
      <c r="BB33" s="68">
        <f t="shared" si="1"/>
        <v>0</v>
      </c>
      <c r="BC33" s="69" t="str">
        <f t="shared" si="6"/>
        <v>INR Zero Only</v>
      </c>
      <c r="IE33" s="18">
        <v>1.01</v>
      </c>
      <c r="IF33" s="18" t="s">
        <v>39</v>
      </c>
      <c r="IG33" s="18" t="s">
        <v>35</v>
      </c>
      <c r="IH33" s="18">
        <v>123.223</v>
      </c>
      <c r="II33" s="18" t="s">
        <v>37</v>
      </c>
    </row>
    <row r="34" spans="1:243" s="17" customFormat="1" ht="63" customHeight="1">
      <c r="A34" s="54">
        <v>19</v>
      </c>
      <c r="B34" s="70" t="s">
        <v>179</v>
      </c>
      <c r="C34" s="56" t="s">
        <v>164</v>
      </c>
      <c r="D34" s="57">
        <v>216</v>
      </c>
      <c r="E34" s="58" t="s">
        <v>142</v>
      </c>
      <c r="F34" s="57">
        <v>0</v>
      </c>
      <c r="G34" s="59"/>
      <c r="H34" s="59"/>
      <c r="I34" s="61" t="s">
        <v>38</v>
      </c>
      <c r="J34" s="58">
        <f>IF(I34="Less(-)",-1,1)</f>
        <v>1</v>
      </c>
      <c r="K34" s="59" t="s">
        <v>62</v>
      </c>
      <c r="L34" s="59" t="s">
        <v>7</v>
      </c>
      <c r="M34" s="62"/>
      <c r="N34" s="63"/>
      <c r="O34" s="63"/>
      <c r="P34" s="64"/>
      <c r="Q34" s="63"/>
      <c r="R34" s="63"/>
      <c r="S34" s="65"/>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75"/>
      <c r="AV34" s="66"/>
      <c r="AW34" s="66"/>
      <c r="AX34" s="66"/>
      <c r="AY34" s="66"/>
      <c r="AZ34" s="66"/>
      <c r="BA34" s="67">
        <f t="shared" si="5"/>
        <v>0</v>
      </c>
      <c r="BB34" s="68">
        <f>BA34+SUM(N34:AZ34)</f>
        <v>0</v>
      </c>
      <c r="BC34" s="69" t="str">
        <f t="shared" si="6"/>
        <v>INR Zero Only</v>
      </c>
      <c r="IE34" s="18">
        <v>1.02</v>
      </c>
      <c r="IF34" s="18" t="s">
        <v>41</v>
      </c>
      <c r="IG34" s="18" t="s">
        <v>42</v>
      </c>
      <c r="IH34" s="18">
        <v>213</v>
      </c>
      <c r="II34" s="18" t="s">
        <v>37</v>
      </c>
    </row>
    <row r="35" spans="1:243" s="17" customFormat="1" ht="43.5" customHeight="1">
      <c r="A35" s="54">
        <v>20</v>
      </c>
      <c r="B35" s="70" t="s">
        <v>174</v>
      </c>
      <c r="C35" s="56" t="s">
        <v>70</v>
      </c>
      <c r="D35" s="57">
        <v>40</v>
      </c>
      <c r="E35" s="58" t="s">
        <v>142</v>
      </c>
      <c r="F35" s="57">
        <v>0</v>
      </c>
      <c r="G35" s="59"/>
      <c r="H35" s="59"/>
      <c r="I35" s="61" t="s">
        <v>38</v>
      </c>
      <c r="J35" s="58">
        <f>IF(I35="Less(-)",-1,1)</f>
        <v>1</v>
      </c>
      <c r="K35" s="59" t="s">
        <v>62</v>
      </c>
      <c r="L35" s="59" t="s">
        <v>7</v>
      </c>
      <c r="M35" s="62"/>
      <c r="N35" s="63"/>
      <c r="O35" s="63"/>
      <c r="P35" s="64"/>
      <c r="Q35" s="63"/>
      <c r="R35" s="63"/>
      <c r="S35" s="65"/>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7">
        <f>total_amount_ba($B$2,$D$2,D35,F35,J35,K35,M35)</f>
        <v>0</v>
      </c>
      <c r="BB35" s="68">
        <f>BA35+SUM(N35:AZ35)</f>
        <v>0</v>
      </c>
      <c r="BC35" s="69" t="str">
        <f>SpellNumber(L35,BB35)</f>
        <v>INR Zero Only</v>
      </c>
      <c r="IE35" s="18">
        <v>1.02</v>
      </c>
      <c r="IF35" s="18" t="s">
        <v>41</v>
      </c>
      <c r="IG35" s="18" t="s">
        <v>42</v>
      </c>
      <c r="IH35" s="18">
        <v>213</v>
      </c>
      <c r="II35" s="18" t="s">
        <v>37</v>
      </c>
    </row>
    <row r="36" spans="1:243" s="17" customFormat="1" ht="54.75" customHeight="1">
      <c r="A36" s="54">
        <v>21.1</v>
      </c>
      <c r="B36" s="71" t="s">
        <v>175</v>
      </c>
      <c r="C36" s="56" t="s">
        <v>71</v>
      </c>
      <c r="D36" s="57">
        <v>30</v>
      </c>
      <c r="E36" s="58" t="s">
        <v>178</v>
      </c>
      <c r="F36" s="57">
        <v>0</v>
      </c>
      <c r="G36" s="59"/>
      <c r="H36" s="59"/>
      <c r="I36" s="61" t="s">
        <v>38</v>
      </c>
      <c r="J36" s="58">
        <f>IF(I36="Less(-)",-1,1)</f>
        <v>1</v>
      </c>
      <c r="K36" s="59" t="s">
        <v>62</v>
      </c>
      <c r="L36" s="59" t="s">
        <v>7</v>
      </c>
      <c r="M36" s="62"/>
      <c r="N36" s="63"/>
      <c r="O36" s="63"/>
      <c r="P36" s="64"/>
      <c r="Q36" s="63"/>
      <c r="R36" s="63"/>
      <c r="S36" s="65"/>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7">
        <f>total_amount_ba($B$2,$D$2,D36,F36,J36,K36,M36)</f>
        <v>0</v>
      </c>
      <c r="BB36" s="68">
        <f>BA36+SUM(N36:AZ36)</f>
        <v>0</v>
      </c>
      <c r="BC36" s="69" t="str">
        <f>SpellNumber(L36,BB36)</f>
        <v>INR Zero Only</v>
      </c>
      <c r="IE36" s="18">
        <v>1.02</v>
      </c>
      <c r="IF36" s="18" t="s">
        <v>41</v>
      </c>
      <c r="IG36" s="18" t="s">
        <v>42</v>
      </c>
      <c r="IH36" s="18">
        <v>213</v>
      </c>
      <c r="II36" s="18" t="s">
        <v>37</v>
      </c>
    </row>
    <row r="37" spans="1:243" s="17" customFormat="1" ht="19.5" customHeight="1">
      <c r="A37" s="88">
        <v>21.2</v>
      </c>
      <c r="B37" s="89" t="s">
        <v>176</v>
      </c>
      <c r="C37" s="56" t="s">
        <v>72</v>
      </c>
      <c r="D37" s="57">
        <v>15</v>
      </c>
      <c r="E37" s="58" t="s">
        <v>178</v>
      </c>
      <c r="F37" s="57">
        <v>0</v>
      </c>
      <c r="G37" s="59"/>
      <c r="H37" s="59"/>
      <c r="I37" s="61" t="s">
        <v>38</v>
      </c>
      <c r="J37" s="58">
        <f t="shared" si="7"/>
        <v>1</v>
      </c>
      <c r="K37" s="59" t="s">
        <v>62</v>
      </c>
      <c r="L37" s="59" t="s">
        <v>7</v>
      </c>
      <c r="M37" s="62"/>
      <c r="N37" s="63"/>
      <c r="O37" s="63"/>
      <c r="P37" s="64"/>
      <c r="Q37" s="63"/>
      <c r="R37" s="63"/>
      <c r="S37" s="65"/>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7">
        <f aca="true" t="shared" si="8" ref="BA37:BA45">total_amount_ba($B$2,$D$2,D37,F37,J37,K37,M37)</f>
        <v>0</v>
      </c>
      <c r="BB37" s="68">
        <f t="shared" si="1"/>
        <v>0</v>
      </c>
      <c r="BC37" s="69" t="str">
        <f aca="true" t="shared" si="9" ref="BC37:BC45">SpellNumber(L37,BB37)</f>
        <v>INR Zero Only</v>
      </c>
      <c r="IE37" s="18">
        <v>3</v>
      </c>
      <c r="IF37" s="18" t="s">
        <v>46</v>
      </c>
      <c r="IG37" s="18" t="s">
        <v>47</v>
      </c>
      <c r="IH37" s="18">
        <v>10</v>
      </c>
      <c r="II37" s="18" t="s">
        <v>37</v>
      </c>
    </row>
    <row r="38" spans="1:243" s="17" customFormat="1" ht="14.25" customHeight="1">
      <c r="A38" s="54">
        <v>21.3</v>
      </c>
      <c r="B38" s="90" t="s">
        <v>177</v>
      </c>
      <c r="C38" s="56" t="s">
        <v>73</v>
      </c>
      <c r="D38" s="57">
        <v>50</v>
      </c>
      <c r="E38" s="58" t="s">
        <v>178</v>
      </c>
      <c r="F38" s="57">
        <v>0</v>
      </c>
      <c r="G38" s="59"/>
      <c r="H38" s="59"/>
      <c r="I38" s="61" t="s">
        <v>38</v>
      </c>
      <c r="J38" s="58">
        <f t="shared" si="7"/>
        <v>1</v>
      </c>
      <c r="K38" s="59" t="s">
        <v>62</v>
      </c>
      <c r="L38" s="59" t="s">
        <v>7</v>
      </c>
      <c r="M38" s="62"/>
      <c r="N38" s="63"/>
      <c r="O38" s="63"/>
      <c r="P38" s="64"/>
      <c r="Q38" s="63"/>
      <c r="R38" s="63"/>
      <c r="S38" s="65"/>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7">
        <f t="shared" si="8"/>
        <v>0</v>
      </c>
      <c r="BB38" s="68">
        <f t="shared" si="1"/>
        <v>0</v>
      </c>
      <c r="BC38" s="69" t="str">
        <f t="shared" si="9"/>
        <v>INR Zero Only</v>
      </c>
      <c r="IE38" s="18">
        <v>1.01</v>
      </c>
      <c r="IF38" s="18" t="s">
        <v>39</v>
      </c>
      <c r="IG38" s="18" t="s">
        <v>35</v>
      </c>
      <c r="IH38" s="18">
        <v>123.223</v>
      </c>
      <c r="II38" s="18" t="s">
        <v>37</v>
      </c>
    </row>
    <row r="39" spans="1:243" s="17" customFormat="1" ht="55.5" customHeight="1">
      <c r="A39" s="54">
        <v>22.1</v>
      </c>
      <c r="B39" s="91" t="s">
        <v>180</v>
      </c>
      <c r="C39" s="56" t="s">
        <v>74</v>
      </c>
      <c r="D39" s="57">
        <v>60</v>
      </c>
      <c r="E39" s="58" t="s">
        <v>178</v>
      </c>
      <c r="F39" s="57">
        <v>0</v>
      </c>
      <c r="G39" s="59"/>
      <c r="H39" s="59"/>
      <c r="I39" s="61" t="s">
        <v>38</v>
      </c>
      <c r="J39" s="58">
        <f t="shared" si="7"/>
        <v>1</v>
      </c>
      <c r="K39" s="59" t="s">
        <v>62</v>
      </c>
      <c r="L39" s="59" t="s">
        <v>7</v>
      </c>
      <c r="M39" s="62"/>
      <c r="N39" s="63"/>
      <c r="O39" s="63"/>
      <c r="P39" s="72"/>
      <c r="Q39" s="63"/>
      <c r="R39" s="63"/>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7">
        <f t="shared" si="8"/>
        <v>0</v>
      </c>
      <c r="BB39" s="68">
        <f t="shared" si="1"/>
        <v>0</v>
      </c>
      <c r="BC39" s="69" t="str">
        <f t="shared" si="9"/>
        <v>INR Zero Only</v>
      </c>
      <c r="IE39" s="18">
        <v>1.02</v>
      </c>
      <c r="IF39" s="18" t="s">
        <v>41</v>
      </c>
      <c r="IG39" s="18" t="s">
        <v>42</v>
      </c>
      <c r="IH39" s="18">
        <v>213</v>
      </c>
      <c r="II39" s="18" t="s">
        <v>37</v>
      </c>
    </row>
    <row r="40" spans="1:243" s="17" customFormat="1" ht="21" customHeight="1">
      <c r="A40" s="54">
        <v>22.2</v>
      </c>
      <c r="B40" s="89" t="s">
        <v>181</v>
      </c>
      <c r="C40" s="56" t="s">
        <v>75</v>
      </c>
      <c r="D40" s="57">
        <v>52</v>
      </c>
      <c r="E40" s="58" t="s">
        <v>178</v>
      </c>
      <c r="F40" s="57">
        <v>0</v>
      </c>
      <c r="G40" s="59"/>
      <c r="H40" s="59"/>
      <c r="I40" s="61" t="s">
        <v>38</v>
      </c>
      <c r="J40" s="58">
        <f t="shared" si="7"/>
        <v>1</v>
      </c>
      <c r="K40" s="59" t="s">
        <v>62</v>
      </c>
      <c r="L40" s="59" t="s">
        <v>7</v>
      </c>
      <c r="M40" s="62"/>
      <c r="N40" s="63"/>
      <c r="O40" s="63"/>
      <c r="P40" s="64"/>
      <c r="Q40" s="63"/>
      <c r="R40" s="63"/>
      <c r="S40" s="65"/>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7">
        <f t="shared" si="8"/>
        <v>0</v>
      </c>
      <c r="BB40" s="68">
        <f t="shared" si="1"/>
        <v>0</v>
      </c>
      <c r="BC40" s="69" t="str">
        <f t="shared" si="9"/>
        <v>INR Zero Only</v>
      </c>
      <c r="IE40" s="18">
        <v>2</v>
      </c>
      <c r="IF40" s="18" t="s">
        <v>34</v>
      </c>
      <c r="IG40" s="18" t="s">
        <v>44</v>
      </c>
      <c r="IH40" s="18">
        <v>10</v>
      </c>
      <c r="II40" s="18" t="s">
        <v>37</v>
      </c>
    </row>
    <row r="41" spans="1:243" s="17" customFormat="1" ht="29.25" customHeight="1">
      <c r="A41" s="54">
        <v>23</v>
      </c>
      <c r="B41" s="70" t="s">
        <v>182</v>
      </c>
      <c r="C41" s="56" t="s">
        <v>76</v>
      </c>
      <c r="D41" s="57">
        <v>12</v>
      </c>
      <c r="E41" s="58" t="s">
        <v>178</v>
      </c>
      <c r="F41" s="57">
        <v>0</v>
      </c>
      <c r="G41" s="59"/>
      <c r="H41" s="59"/>
      <c r="I41" s="61" t="s">
        <v>38</v>
      </c>
      <c r="J41" s="58">
        <f t="shared" si="7"/>
        <v>1</v>
      </c>
      <c r="K41" s="59" t="s">
        <v>62</v>
      </c>
      <c r="L41" s="59" t="s">
        <v>7</v>
      </c>
      <c r="M41" s="62"/>
      <c r="N41" s="63"/>
      <c r="O41" s="63"/>
      <c r="P41" s="64"/>
      <c r="Q41" s="63"/>
      <c r="R41" s="63"/>
      <c r="S41" s="65"/>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7">
        <f t="shared" si="8"/>
        <v>0</v>
      </c>
      <c r="BB41" s="68">
        <f t="shared" si="1"/>
        <v>0</v>
      </c>
      <c r="BC41" s="69" t="str">
        <f t="shared" si="9"/>
        <v>INR Zero Only</v>
      </c>
      <c r="IE41" s="18">
        <v>1.01</v>
      </c>
      <c r="IF41" s="18" t="s">
        <v>39</v>
      </c>
      <c r="IG41" s="18" t="s">
        <v>35</v>
      </c>
      <c r="IH41" s="18">
        <v>123.223</v>
      </c>
      <c r="II41" s="18" t="s">
        <v>37</v>
      </c>
    </row>
    <row r="42" spans="1:243" s="17" customFormat="1" ht="46.5" customHeight="1">
      <c r="A42" s="54">
        <v>24</v>
      </c>
      <c r="B42" s="91" t="s">
        <v>183</v>
      </c>
      <c r="C42" s="56" t="s">
        <v>77</v>
      </c>
      <c r="D42" s="57">
        <v>30</v>
      </c>
      <c r="E42" s="58" t="s">
        <v>184</v>
      </c>
      <c r="F42" s="57">
        <v>0</v>
      </c>
      <c r="G42" s="59"/>
      <c r="H42" s="59"/>
      <c r="I42" s="61" t="s">
        <v>38</v>
      </c>
      <c r="J42" s="58">
        <f>IF(I42="Less(-)",-1,1)</f>
        <v>1</v>
      </c>
      <c r="K42" s="59" t="s">
        <v>62</v>
      </c>
      <c r="L42" s="59" t="s">
        <v>7</v>
      </c>
      <c r="M42" s="62"/>
      <c r="N42" s="63"/>
      <c r="O42" s="63"/>
      <c r="P42" s="72"/>
      <c r="Q42" s="63"/>
      <c r="R42" s="63"/>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7">
        <f>total_amount_ba($B$2,$D$2,D42,F42,J42,K42,M42)</f>
        <v>0</v>
      </c>
      <c r="BB42" s="68">
        <f>BA42+SUM(N42:AZ42)</f>
        <v>0</v>
      </c>
      <c r="BC42" s="69" t="str">
        <f>SpellNumber(L42,BB42)</f>
        <v>INR Zero Only</v>
      </c>
      <c r="IE42" s="18">
        <v>2</v>
      </c>
      <c r="IF42" s="18" t="s">
        <v>34</v>
      </c>
      <c r="IG42" s="18" t="s">
        <v>44</v>
      </c>
      <c r="IH42" s="18">
        <v>10</v>
      </c>
      <c r="II42" s="18" t="s">
        <v>37</v>
      </c>
    </row>
    <row r="43" spans="1:243" s="17" customFormat="1" ht="90.75" customHeight="1">
      <c r="A43" s="54">
        <v>25</v>
      </c>
      <c r="B43" s="70" t="s">
        <v>185</v>
      </c>
      <c r="C43" s="56" t="s">
        <v>78</v>
      </c>
      <c r="D43" s="57">
        <v>100.42</v>
      </c>
      <c r="E43" s="58" t="s">
        <v>141</v>
      </c>
      <c r="F43" s="57">
        <v>0</v>
      </c>
      <c r="G43" s="59"/>
      <c r="H43" s="59"/>
      <c r="I43" s="61" t="s">
        <v>38</v>
      </c>
      <c r="J43" s="58">
        <f t="shared" si="7"/>
        <v>1</v>
      </c>
      <c r="K43" s="59" t="s">
        <v>62</v>
      </c>
      <c r="L43" s="59" t="s">
        <v>7</v>
      </c>
      <c r="M43" s="62"/>
      <c r="N43" s="63"/>
      <c r="O43" s="63"/>
      <c r="P43" s="64"/>
      <c r="Q43" s="63"/>
      <c r="R43" s="63"/>
      <c r="S43" s="65"/>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75"/>
      <c r="AV43" s="66"/>
      <c r="AW43" s="66"/>
      <c r="AX43" s="66"/>
      <c r="AY43" s="66"/>
      <c r="AZ43" s="66"/>
      <c r="BA43" s="67">
        <f t="shared" si="8"/>
        <v>0</v>
      </c>
      <c r="BB43" s="68">
        <f t="shared" si="1"/>
        <v>0</v>
      </c>
      <c r="BC43" s="69" t="str">
        <f t="shared" si="9"/>
        <v>INR Zero Only</v>
      </c>
      <c r="IE43" s="18">
        <v>1.02</v>
      </c>
      <c r="IF43" s="18" t="s">
        <v>41</v>
      </c>
      <c r="IG43" s="18" t="s">
        <v>42</v>
      </c>
      <c r="IH43" s="18">
        <v>213</v>
      </c>
      <c r="II43" s="18" t="s">
        <v>37</v>
      </c>
    </row>
    <row r="44" spans="1:243" s="17" customFormat="1" ht="64.5" customHeight="1">
      <c r="A44" s="54">
        <v>26.1</v>
      </c>
      <c r="B44" s="92" t="s">
        <v>186</v>
      </c>
      <c r="C44" s="56" t="s">
        <v>79</v>
      </c>
      <c r="D44" s="57">
        <v>26</v>
      </c>
      <c r="E44" s="58" t="s">
        <v>188</v>
      </c>
      <c r="F44" s="57">
        <v>0</v>
      </c>
      <c r="G44" s="59"/>
      <c r="H44" s="59"/>
      <c r="I44" s="61" t="s">
        <v>38</v>
      </c>
      <c r="J44" s="58">
        <f t="shared" si="7"/>
        <v>1</v>
      </c>
      <c r="K44" s="59" t="s">
        <v>62</v>
      </c>
      <c r="L44" s="59" t="s">
        <v>7</v>
      </c>
      <c r="M44" s="62"/>
      <c r="N44" s="63"/>
      <c r="O44" s="63"/>
      <c r="P44" s="64"/>
      <c r="Q44" s="63"/>
      <c r="R44" s="63"/>
      <c r="S44" s="65"/>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7">
        <f t="shared" si="8"/>
        <v>0</v>
      </c>
      <c r="BB44" s="68">
        <f t="shared" si="1"/>
        <v>0</v>
      </c>
      <c r="BC44" s="69" t="str">
        <f t="shared" si="9"/>
        <v>INR Zero Only</v>
      </c>
      <c r="IE44" s="18">
        <v>2</v>
      </c>
      <c r="IF44" s="18" t="s">
        <v>34</v>
      </c>
      <c r="IG44" s="18" t="s">
        <v>44</v>
      </c>
      <c r="IH44" s="18">
        <v>10</v>
      </c>
      <c r="II44" s="18" t="s">
        <v>37</v>
      </c>
    </row>
    <row r="45" spans="1:243" s="17" customFormat="1" ht="20.25" customHeight="1">
      <c r="A45" s="54">
        <v>26.2</v>
      </c>
      <c r="B45" s="89" t="s">
        <v>187</v>
      </c>
      <c r="C45" s="56" t="s">
        <v>80</v>
      </c>
      <c r="D45" s="57">
        <v>26</v>
      </c>
      <c r="E45" s="58" t="s">
        <v>188</v>
      </c>
      <c r="F45" s="57">
        <v>0</v>
      </c>
      <c r="G45" s="59"/>
      <c r="H45" s="59"/>
      <c r="I45" s="61" t="s">
        <v>38</v>
      </c>
      <c r="J45" s="58">
        <f t="shared" si="7"/>
        <v>1</v>
      </c>
      <c r="K45" s="59" t="s">
        <v>62</v>
      </c>
      <c r="L45" s="59" t="s">
        <v>7</v>
      </c>
      <c r="M45" s="62"/>
      <c r="N45" s="63"/>
      <c r="O45" s="63"/>
      <c r="P45" s="64"/>
      <c r="Q45" s="63"/>
      <c r="R45" s="63"/>
      <c r="S45" s="65"/>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7">
        <f t="shared" si="8"/>
        <v>0</v>
      </c>
      <c r="BB45" s="68">
        <f t="shared" si="1"/>
        <v>0</v>
      </c>
      <c r="BC45" s="69" t="str">
        <f t="shared" si="9"/>
        <v>INR Zero Only</v>
      </c>
      <c r="IE45" s="18">
        <v>3</v>
      </c>
      <c r="IF45" s="18" t="s">
        <v>46</v>
      </c>
      <c r="IG45" s="18" t="s">
        <v>47</v>
      </c>
      <c r="IH45" s="18">
        <v>10</v>
      </c>
      <c r="II45" s="18" t="s">
        <v>37</v>
      </c>
    </row>
    <row r="46" spans="1:243" s="17" customFormat="1" ht="78.75" customHeight="1">
      <c r="A46" s="54">
        <v>27.1</v>
      </c>
      <c r="B46" s="70" t="s">
        <v>189</v>
      </c>
      <c r="C46" s="56" t="s">
        <v>81</v>
      </c>
      <c r="D46" s="57">
        <v>2</v>
      </c>
      <c r="E46" s="58" t="s">
        <v>142</v>
      </c>
      <c r="F46" s="57">
        <v>0</v>
      </c>
      <c r="G46" s="59"/>
      <c r="H46" s="59"/>
      <c r="I46" s="61" t="s">
        <v>38</v>
      </c>
      <c r="J46" s="58">
        <f>IF(I46="Less(-)",-1,1)</f>
        <v>1</v>
      </c>
      <c r="K46" s="59" t="s">
        <v>62</v>
      </c>
      <c r="L46" s="59" t="s">
        <v>7</v>
      </c>
      <c r="M46" s="62"/>
      <c r="N46" s="63"/>
      <c r="O46" s="63"/>
      <c r="P46" s="64"/>
      <c r="Q46" s="63"/>
      <c r="R46" s="63"/>
      <c r="S46" s="65"/>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7">
        <f aca="true" t="shared" si="10" ref="BA46:BA58">total_amount_ba($B$2,$D$2,D46,F46,J46,K46,M46)</f>
        <v>0</v>
      </c>
      <c r="BB46" s="68">
        <f>BA46+SUM(N46:AZ46)</f>
        <v>0</v>
      </c>
      <c r="BC46" s="69" t="str">
        <f aca="true" t="shared" si="11" ref="BC46:BC58">SpellNumber(L46,BB46)</f>
        <v>INR Zero Only</v>
      </c>
      <c r="IE46" s="18">
        <v>2</v>
      </c>
      <c r="IF46" s="18" t="s">
        <v>34</v>
      </c>
      <c r="IG46" s="18" t="s">
        <v>44</v>
      </c>
      <c r="IH46" s="18">
        <v>10</v>
      </c>
      <c r="II46" s="18" t="s">
        <v>37</v>
      </c>
    </row>
    <row r="47" spans="1:243" s="17" customFormat="1" ht="31.5" customHeight="1">
      <c r="A47" s="54">
        <v>27.2</v>
      </c>
      <c r="B47" s="90" t="s">
        <v>190</v>
      </c>
      <c r="C47" s="56" t="s">
        <v>82</v>
      </c>
      <c r="D47" s="57">
        <v>3</v>
      </c>
      <c r="E47" s="58" t="s">
        <v>142</v>
      </c>
      <c r="F47" s="57">
        <v>0</v>
      </c>
      <c r="G47" s="59"/>
      <c r="H47" s="59"/>
      <c r="I47" s="61" t="s">
        <v>38</v>
      </c>
      <c r="J47" s="58">
        <f t="shared" si="7"/>
        <v>1</v>
      </c>
      <c r="K47" s="59" t="s">
        <v>62</v>
      </c>
      <c r="L47" s="59" t="s">
        <v>7</v>
      </c>
      <c r="M47" s="62"/>
      <c r="N47" s="63"/>
      <c r="O47" s="63"/>
      <c r="P47" s="64"/>
      <c r="Q47" s="63"/>
      <c r="R47" s="63"/>
      <c r="S47" s="65"/>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7">
        <f t="shared" si="10"/>
        <v>0</v>
      </c>
      <c r="BB47" s="68">
        <f t="shared" si="1"/>
        <v>0</v>
      </c>
      <c r="BC47" s="69" t="str">
        <f t="shared" si="11"/>
        <v>INR Zero Only</v>
      </c>
      <c r="IE47" s="18">
        <v>2</v>
      </c>
      <c r="IF47" s="18" t="s">
        <v>34</v>
      </c>
      <c r="IG47" s="18" t="s">
        <v>44</v>
      </c>
      <c r="IH47" s="18">
        <v>10</v>
      </c>
      <c r="II47" s="18" t="s">
        <v>37</v>
      </c>
    </row>
    <row r="48" spans="1:243" s="17" customFormat="1" ht="20.25" customHeight="1">
      <c r="A48" s="54">
        <v>27.3</v>
      </c>
      <c r="B48" s="90" t="s">
        <v>191</v>
      </c>
      <c r="C48" s="56" t="s">
        <v>83</v>
      </c>
      <c r="D48" s="57">
        <v>3</v>
      </c>
      <c r="E48" s="58" t="s">
        <v>142</v>
      </c>
      <c r="F48" s="57">
        <v>0</v>
      </c>
      <c r="G48" s="59"/>
      <c r="H48" s="59"/>
      <c r="I48" s="61" t="s">
        <v>38</v>
      </c>
      <c r="J48" s="58">
        <f t="shared" si="7"/>
        <v>1</v>
      </c>
      <c r="K48" s="59" t="s">
        <v>62</v>
      </c>
      <c r="L48" s="59" t="s">
        <v>7</v>
      </c>
      <c r="M48" s="62"/>
      <c r="N48" s="63"/>
      <c r="O48" s="63"/>
      <c r="P48" s="64"/>
      <c r="Q48" s="63"/>
      <c r="R48" s="63"/>
      <c r="S48" s="65"/>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7">
        <f t="shared" si="10"/>
        <v>0</v>
      </c>
      <c r="BB48" s="68">
        <f t="shared" si="1"/>
        <v>0</v>
      </c>
      <c r="BC48" s="69" t="str">
        <f t="shared" si="11"/>
        <v>INR Zero Only</v>
      </c>
      <c r="IE48" s="18">
        <v>3</v>
      </c>
      <c r="IF48" s="18" t="s">
        <v>46</v>
      </c>
      <c r="IG48" s="18" t="s">
        <v>47</v>
      </c>
      <c r="IH48" s="18">
        <v>10</v>
      </c>
      <c r="II48" s="18" t="s">
        <v>37</v>
      </c>
    </row>
    <row r="49" spans="1:243" s="17" customFormat="1" ht="30" customHeight="1">
      <c r="A49" s="54">
        <v>28</v>
      </c>
      <c r="B49" s="93" t="s">
        <v>192</v>
      </c>
      <c r="C49" s="56" t="s">
        <v>84</v>
      </c>
      <c r="D49" s="57">
        <v>478.24</v>
      </c>
      <c r="E49" s="58" t="s">
        <v>159</v>
      </c>
      <c r="F49" s="57">
        <v>0</v>
      </c>
      <c r="G49" s="59"/>
      <c r="H49" s="59"/>
      <c r="I49" s="61" t="s">
        <v>38</v>
      </c>
      <c r="J49" s="58">
        <f aca="true" t="shared" si="12" ref="J49:J54">IF(I49="Less(-)",-1,1)</f>
        <v>1</v>
      </c>
      <c r="K49" s="59" t="s">
        <v>62</v>
      </c>
      <c r="L49" s="59" t="s">
        <v>7</v>
      </c>
      <c r="M49" s="62"/>
      <c r="N49" s="63"/>
      <c r="O49" s="63"/>
      <c r="P49" s="64"/>
      <c r="Q49" s="63"/>
      <c r="R49" s="63"/>
      <c r="S49" s="65"/>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7">
        <f t="shared" si="10"/>
        <v>0</v>
      </c>
      <c r="BB49" s="68">
        <f aca="true" t="shared" si="13" ref="BB49:BB54">BA49+SUM(N49:AZ49)</f>
        <v>0</v>
      </c>
      <c r="BC49" s="69" t="str">
        <f t="shared" si="11"/>
        <v>INR Zero Only</v>
      </c>
      <c r="IE49" s="18">
        <v>1.01</v>
      </c>
      <c r="IF49" s="18" t="s">
        <v>39</v>
      </c>
      <c r="IG49" s="18" t="s">
        <v>35</v>
      </c>
      <c r="IH49" s="18">
        <v>123.223</v>
      </c>
      <c r="II49" s="18" t="s">
        <v>37</v>
      </c>
    </row>
    <row r="50" spans="1:243" s="17" customFormat="1" ht="42" customHeight="1">
      <c r="A50" s="54">
        <v>29</v>
      </c>
      <c r="B50" s="71" t="s">
        <v>193</v>
      </c>
      <c r="C50" s="56" t="s">
        <v>85</v>
      </c>
      <c r="D50" s="57">
        <v>720</v>
      </c>
      <c r="E50" s="58" t="s">
        <v>159</v>
      </c>
      <c r="F50" s="57">
        <v>0</v>
      </c>
      <c r="G50" s="59"/>
      <c r="H50" s="59"/>
      <c r="I50" s="61" t="s">
        <v>38</v>
      </c>
      <c r="J50" s="58">
        <f t="shared" si="12"/>
        <v>1</v>
      </c>
      <c r="K50" s="59" t="s">
        <v>62</v>
      </c>
      <c r="L50" s="59" t="s">
        <v>7</v>
      </c>
      <c r="M50" s="62"/>
      <c r="N50" s="63"/>
      <c r="O50" s="63"/>
      <c r="P50" s="72"/>
      <c r="Q50" s="63"/>
      <c r="R50" s="63"/>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7">
        <f>total_amount_ba($B$2,$D$2,D50,F50,J50,K50,M50)</f>
        <v>0</v>
      </c>
      <c r="BB50" s="68">
        <f t="shared" si="13"/>
        <v>0</v>
      </c>
      <c r="BC50" s="69" t="str">
        <f>SpellNumber(L50,BB50)</f>
        <v>INR Zero Only</v>
      </c>
      <c r="IE50" s="18">
        <v>2</v>
      </c>
      <c r="IF50" s="18" t="s">
        <v>34</v>
      </c>
      <c r="IG50" s="18" t="s">
        <v>44</v>
      </c>
      <c r="IH50" s="18">
        <v>10</v>
      </c>
      <c r="II50" s="18" t="s">
        <v>37</v>
      </c>
    </row>
    <row r="51" spans="1:243" s="17" customFormat="1" ht="27" customHeight="1">
      <c r="A51" s="54">
        <v>30</v>
      </c>
      <c r="B51" s="90" t="s">
        <v>194</v>
      </c>
      <c r="C51" s="56" t="s">
        <v>86</v>
      </c>
      <c r="D51" s="57">
        <v>50.21</v>
      </c>
      <c r="E51" s="58" t="s">
        <v>159</v>
      </c>
      <c r="F51" s="57">
        <v>0</v>
      </c>
      <c r="G51" s="59"/>
      <c r="H51" s="60"/>
      <c r="I51" s="61" t="s">
        <v>38</v>
      </c>
      <c r="J51" s="58">
        <f t="shared" si="12"/>
        <v>1</v>
      </c>
      <c r="K51" s="59" t="s">
        <v>62</v>
      </c>
      <c r="L51" s="59" t="s">
        <v>7</v>
      </c>
      <c r="M51" s="62"/>
      <c r="N51" s="63"/>
      <c r="O51" s="63"/>
      <c r="P51" s="64"/>
      <c r="Q51" s="63"/>
      <c r="R51" s="63"/>
      <c r="S51" s="65"/>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7">
        <f>total_amount_ba($B$2,$D$2,D51,F51,J51,K51,M51)</f>
        <v>0</v>
      </c>
      <c r="BB51" s="68">
        <f t="shared" si="13"/>
        <v>0</v>
      </c>
      <c r="BC51" s="69" t="str">
        <f>SpellNumber(L51,BB51)</f>
        <v>INR Zero Only</v>
      </c>
      <c r="IE51" s="18">
        <v>1.01</v>
      </c>
      <c r="IF51" s="18" t="s">
        <v>39</v>
      </c>
      <c r="IG51" s="18" t="s">
        <v>35</v>
      </c>
      <c r="IH51" s="18">
        <v>123.223</v>
      </c>
      <c r="II51" s="18" t="s">
        <v>37</v>
      </c>
    </row>
    <row r="52" spans="1:243" s="17" customFormat="1" ht="57.75" customHeight="1">
      <c r="A52" s="54">
        <v>31</v>
      </c>
      <c r="B52" s="70" t="s">
        <v>248</v>
      </c>
      <c r="C52" s="56" t="s">
        <v>87</v>
      </c>
      <c r="D52" s="57">
        <v>720</v>
      </c>
      <c r="E52" s="58" t="s">
        <v>159</v>
      </c>
      <c r="F52" s="57">
        <v>0</v>
      </c>
      <c r="G52" s="59"/>
      <c r="H52" s="60"/>
      <c r="I52" s="61" t="s">
        <v>38</v>
      </c>
      <c r="J52" s="58">
        <f t="shared" si="12"/>
        <v>1</v>
      </c>
      <c r="K52" s="59" t="s">
        <v>62</v>
      </c>
      <c r="L52" s="59" t="s">
        <v>7</v>
      </c>
      <c r="M52" s="62"/>
      <c r="N52" s="63"/>
      <c r="O52" s="63"/>
      <c r="P52" s="64"/>
      <c r="Q52" s="63"/>
      <c r="R52" s="63"/>
      <c r="S52" s="65"/>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7">
        <f>total_amount_ba($B$2,$D$2,D52,F52,J52,K52,M52)</f>
        <v>0</v>
      </c>
      <c r="BB52" s="68">
        <f t="shared" si="13"/>
        <v>0</v>
      </c>
      <c r="BC52" s="69" t="str">
        <f>SpellNumber(L52,BB52)</f>
        <v>INR Zero Only</v>
      </c>
      <c r="IE52" s="18">
        <v>1.01</v>
      </c>
      <c r="IF52" s="18" t="s">
        <v>39</v>
      </c>
      <c r="IG52" s="18" t="s">
        <v>35</v>
      </c>
      <c r="IH52" s="18">
        <v>123.223</v>
      </c>
      <c r="II52" s="18" t="s">
        <v>37</v>
      </c>
    </row>
    <row r="53" spans="1:243" s="17" customFormat="1" ht="57" customHeight="1">
      <c r="A53" s="54">
        <v>32</v>
      </c>
      <c r="B53" s="73" t="s">
        <v>195</v>
      </c>
      <c r="C53" s="56" t="s">
        <v>88</v>
      </c>
      <c r="D53" s="57">
        <v>279.45</v>
      </c>
      <c r="E53" s="58" t="s">
        <v>141</v>
      </c>
      <c r="F53" s="57">
        <v>0</v>
      </c>
      <c r="G53" s="59"/>
      <c r="H53" s="60"/>
      <c r="I53" s="61" t="s">
        <v>38</v>
      </c>
      <c r="J53" s="58">
        <f t="shared" si="12"/>
        <v>1</v>
      </c>
      <c r="K53" s="59" t="s">
        <v>62</v>
      </c>
      <c r="L53" s="59" t="s">
        <v>7</v>
      </c>
      <c r="M53" s="62"/>
      <c r="N53" s="63"/>
      <c r="O53" s="63"/>
      <c r="P53" s="72"/>
      <c r="Q53" s="63"/>
      <c r="R53" s="63"/>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66"/>
      <c r="AY53" s="66"/>
      <c r="AZ53" s="66"/>
      <c r="BA53" s="94">
        <f>total_amount_ba($B$2,$D$2,D53,F53,J53,K53,M53)</f>
        <v>0</v>
      </c>
      <c r="BB53" s="95">
        <f t="shared" si="13"/>
        <v>0</v>
      </c>
      <c r="BC53" s="69" t="str">
        <f>SpellNumber(L53,BB53)</f>
        <v>INR Zero Only</v>
      </c>
      <c r="IE53" s="18">
        <v>1.01</v>
      </c>
      <c r="IF53" s="18" t="s">
        <v>39</v>
      </c>
      <c r="IG53" s="18" t="s">
        <v>35</v>
      </c>
      <c r="IH53" s="18">
        <v>123.223</v>
      </c>
      <c r="II53" s="18" t="s">
        <v>37</v>
      </c>
    </row>
    <row r="54" spans="1:243" s="17" customFormat="1" ht="87" customHeight="1">
      <c r="A54" s="54">
        <v>33</v>
      </c>
      <c r="B54" s="70" t="s">
        <v>249</v>
      </c>
      <c r="C54" s="56" t="s">
        <v>89</v>
      </c>
      <c r="D54" s="57">
        <v>478.24</v>
      </c>
      <c r="E54" s="58" t="s">
        <v>141</v>
      </c>
      <c r="F54" s="57">
        <v>0</v>
      </c>
      <c r="G54" s="59"/>
      <c r="H54" s="60"/>
      <c r="I54" s="61" t="s">
        <v>38</v>
      </c>
      <c r="J54" s="58">
        <f t="shared" si="12"/>
        <v>1</v>
      </c>
      <c r="K54" s="59" t="s">
        <v>62</v>
      </c>
      <c r="L54" s="59" t="s">
        <v>7</v>
      </c>
      <c r="M54" s="62"/>
      <c r="N54" s="63"/>
      <c r="O54" s="63"/>
      <c r="P54" s="64"/>
      <c r="Q54" s="63"/>
      <c r="R54" s="63"/>
      <c r="S54" s="65"/>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7">
        <f>total_amount_ba($B$2,$D$2,D54,F54,J54,K54,M54)</f>
        <v>0</v>
      </c>
      <c r="BB54" s="68">
        <f t="shared" si="13"/>
        <v>0</v>
      </c>
      <c r="BC54" s="69" t="str">
        <f>SpellNumber(L54,BB54)</f>
        <v>INR Zero Only</v>
      </c>
      <c r="IE54" s="18">
        <v>1.01</v>
      </c>
      <c r="IF54" s="18" t="s">
        <v>39</v>
      </c>
      <c r="IG54" s="18" t="s">
        <v>35</v>
      </c>
      <c r="IH54" s="18">
        <v>123.223</v>
      </c>
      <c r="II54" s="18" t="s">
        <v>37</v>
      </c>
    </row>
    <row r="55" spans="1:243" s="17" customFormat="1" ht="46.5" customHeight="1">
      <c r="A55" s="54">
        <v>34</v>
      </c>
      <c r="B55" s="71" t="s">
        <v>196</v>
      </c>
      <c r="C55" s="56" t="s">
        <v>90</v>
      </c>
      <c r="D55" s="57">
        <v>9</v>
      </c>
      <c r="E55" s="58" t="s">
        <v>178</v>
      </c>
      <c r="F55" s="57">
        <v>0</v>
      </c>
      <c r="G55" s="59"/>
      <c r="H55" s="59"/>
      <c r="I55" s="61" t="s">
        <v>38</v>
      </c>
      <c r="J55" s="58">
        <f t="shared" si="7"/>
        <v>1</v>
      </c>
      <c r="K55" s="59" t="s">
        <v>62</v>
      </c>
      <c r="L55" s="59" t="s">
        <v>7</v>
      </c>
      <c r="M55" s="62"/>
      <c r="N55" s="63"/>
      <c r="O55" s="63"/>
      <c r="P55" s="64"/>
      <c r="Q55" s="63"/>
      <c r="R55" s="63"/>
      <c r="S55" s="65"/>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c r="AS55" s="66"/>
      <c r="AT55" s="66"/>
      <c r="AU55" s="75"/>
      <c r="AV55" s="66"/>
      <c r="AW55" s="66"/>
      <c r="AX55" s="66"/>
      <c r="AY55" s="66"/>
      <c r="AZ55" s="66"/>
      <c r="BA55" s="67">
        <f t="shared" si="10"/>
        <v>0</v>
      </c>
      <c r="BB55" s="68">
        <f t="shared" si="1"/>
        <v>0</v>
      </c>
      <c r="BC55" s="69" t="str">
        <f t="shared" si="11"/>
        <v>INR Zero Only</v>
      </c>
      <c r="IE55" s="18">
        <v>1.02</v>
      </c>
      <c r="IF55" s="18" t="s">
        <v>41</v>
      </c>
      <c r="IG55" s="18" t="s">
        <v>42</v>
      </c>
      <c r="IH55" s="18">
        <v>213</v>
      </c>
      <c r="II55" s="18" t="s">
        <v>37</v>
      </c>
    </row>
    <row r="56" spans="1:243" s="17" customFormat="1" ht="44.25" customHeight="1">
      <c r="A56" s="54">
        <v>35</v>
      </c>
      <c r="B56" s="71" t="s">
        <v>197</v>
      </c>
      <c r="C56" s="56" t="s">
        <v>91</v>
      </c>
      <c r="D56" s="57">
        <v>12</v>
      </c>
      <c r="E56" s="58" t="s">
        <v>142</v>
      </c>
      <c r="F56" s="57">
        <v>0</v>
      </c>
      <c r="G56" s="59"/>
      <c r="H56" s="60"/>
      <c r="I56" s="61" t="s">
        <v>38</v>
      </c>
      <c r="J56" s="58">
        <f t="shared" si="7"/>
        <v>1</v>
      </c>
      <c r="K56" s="59" t="s">
        <v>62</v>
      </c>
      <c r="L56" s="59" t="s">
        <v>7</v>
      </c>
      <c r="M56" s="62"/>
      <c r="N56" s="63"/>
      <c r="O56" s="63"/>
      <c r="P56" s="64"/>
      <c r="Q56" s="63"/>
      <c r="R56" s="63"/>
      <c r="S56" s="65"/>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7">
        <f t="shared" si="10"/>
        <v>0</v>
      </c>
      <c r="BB56" s="68">
        <f t="shared" si="1"/>
        <v>0</v>
      </c>
      <c r="BC56" s="69" t="str">
        <f t="shared" si="11"/>
        <v>INR Zero Only</v>
      </c>
      <c r="IE56" s="18">
        <v>1.01</v>
      </c>
      <c r="IF56" s="18" t="s">
        <v>39</v>
      </c>
      <c r="IG56" s="18" t="s">
        <v>35</v>
      </c>
      <c r="IH56" s="18">
        <v>123.223</v>
      </c>
      <c r="II56" s="18" t="s">
        <v>37</v>
      </c>
    </row>
    <row r="57" spans="1:243" s="17" customFormat="1" ht="108" customHeight="1">
      <c r="A57" s="54">
        <v>36</v>
      </c>
      <c r="B57" s="70" t="s">
        <v>198</v>
      </c>
      <c r="C57" s="56" t="s">
        <v>92</v>
      </c>
      <c r="D57" s="57">
        <v>50</v>
      </c>
      <c r="E57" s="58" t="s">
        <v>188</v>
      </c>
      <c r="F57" s="57">
        <v>0</v>
      </c>
      <c r="G57" s="59"/>
      <c r="H57" s="59"/>
      <c r="I57" s="61" t="s">
        <v>38</v>
      </c>
      <c r="J57" s="58">
        <f aca="true" t="shared" si="14" ref="J57:J67">IF(I57="Less(-)",-1,1)</f>
        <v>1</v>
      </c>
      <c r="K57" s="59" t="s">
        <v>62</v>
      </c>
      <c r="L57" s="59" t="s">
        <v>7</v>
      </c>
      <c r="M57" s="62"/>
      <c r="N57" s="63"/>
      <c r="O57" s="63"/>
      <c r="P57" s="64"/>
      <c r="Q57" s="63"/>
      <c r="R57" s="63"/>
      <c r="S57" s="65"/>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7">
        <f t="shared" si="10"/>
        <v>0</v>
      </c>
      <c r="BB57" s="68">
        <f t="shared" si="1"/>
        <v>0</v>
      </c>
      <c r="BC57" s="69" t="str">
        <f t="shared" si="11"/>
        <v>INR Zero Only</v>
      </c>
      <c r="IE57" s="18">
        <v>2</v>
      </c>
      <c r="IF57" s="18" t="s">
        <v>34</v>
      </c>
      <c r="IG57" s="18" t="s">
        <v>44</v>
      </c>
      <c r="IH57" s="18">
        <v>10</v>
      </c>
      <c r="II57" s="18" t="s">
        <v>37</v>
      </c>
    </row>
    <row r="58" spans="1:243" s="17" customFormat="1" ht="56.25" customHeight="1">
      <c r="A58" s="54">
        <v>37</v>
      </c>
      <c r="B58" s="71" t="s">
        <v>199</v>
      </c>
      <c r="C58" s="56" t="s">
        <v>93</v>
      </c>
      <c r="D58" s="57">
        <v>2.25</v>
      </c>
      <c r="E58" s="58" t="s">
        <v>155</v>
      </c>
      <c r="F58" s="57">
        <v>0</v>
      </c>
      <c r="G58" s="59"/>
      <c r="H58" s="60"/>
      <c r="I58" s="61" t="s">
        <v>38</v>
      </c>
      <c r="J58" s="58">
        <f t="shared" si="14"/>
        <v>1</v>
      </c>
      <c r="K58" s="59" t="s">
        <v>62</v>
      </c>
      <c r="L58" s="59" t="s">
        <v>7</v>
      </c>
      <c r="M58" s="62"/>
      <c r="N58" s="63"/>
      <c r="O58" s="63"/>
      <c r="P58" s="72"/>
      <c r="Q58" s="63"/>
      <c r="R58" s="63"/>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7">
        <f t="shared" si="10"/>
        <v>0</v>
      </c>
      <c r="BB58" s="68">
        <f>BA58+SUM(N58:AZ58)</f>
        <v>0</v>
      </c>
      <c r="BC58" s="69" t="str">
        <f t="shared" si="11"/>
        <v>INR Zero Only</v>
      </c>
      <c r="IE58" s="18">
        <v>1.01</v>
      </c>
      <c r="IF58" s="18" t="s">
        <v>39</v>
      </c>
      <c r="IG58" s="18" t="s">
        <v>35</v>
      </c>
      <c r="IH58" s="18">
        <v>123.223</v>
      </c>
      <c r="II58" s="18" t="s">
        <v>37</v>
      </c>
    </row>
    <row r="59" spans="1:243" s="17" customFormat="1" ht="57" customHeight="1">
      <c r="A59" s="76">
        <v>38</v>
      </c>
      <c r="B59" s="70" t="s">
        <v>200</v>
      </c>
      <c r="C59" s="56" t="s">
        <v>94</v>
      </c>
      <c r="D59" s="57">
        <v>5.52</v>
      </c>
      <c r="E59" s="58" t="s">
        <v>155</v>
      </c>
      <c r="F59" s="57">
        <v>0</v>
      </c>
      <c r="G59" s="59"/>
      <c r="H59" s="59"/>
      <c r="I59" s="61" t="s">
        <v>38</v>
      </c>
      <c r="J59" s="58">
        <f t="shared" si="14"/>
        <v>1</v>
      </c>
      <c r="K59" s="59" t="s">
        <v>62</v>
      </c>
      <c r="L59" s="59" t="s">
        <v>7</v>
      </c>
      <c r="M59" s="62"/>
      <c r="N59" s="63"/>
      <c r="O59" s="63"/>
      <c r="P59" s="72"/>
      <c r="Q59" s="63"/>
      <c r="R59" s="63"/>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6"/>
      <c r="AY59" s="66"/>
      <c r="AZ59" s="66"/>
      <c r="BA59" s="94">
        <f aca="true" t="shared" si="15" ref="BA59:BA78">total_amount_ba($B$2,$D$2,D59,F59,J59,K59,M59)</f>
        <v>0</v>
      </c>
      <c r="BB59" s="95">
        <f t="shared" si="1"/>
        <v>0</v>
      </c>
      <c r="BC59" s="69" t="str">
        <f aca="true" t="shared" si="16" ref="BC59:BC78">SpellNumber(L59,BB59)</f>
        <v>INR Zero Only</v>
      </c>
      <c r="IE59" s="18">
        <v>1.02</v>
      </c>
      <c r="IF59" s="18" t="s">
        <v>41</v>
      </c>
      <c r="IG59" s="18" t="s">
        <v>42</v>
      </c>
      <c r="IH59" s="18">
        <v>213</v>
      </c>
      <c r="II59" s="18" t="s">
        <v>37</v>
      </c>
    </row>
    <row r="60" spans="1:243" s="17" customFormat="1" ht="56.25" customHeight="1">
      <c r="A60" s="54">
        <v>39</v>
      </c>
      <c r="B60" s="70" t="s">
        <v>201</v>
      </c>
      <c r="C60" s="56" t="s">
        <v>95</v>
      </c>
      <c r="D60" s="57">
        <v>65</v>
      </c>
      <c r="E60" s="58" t="s">
        <v>143</v>
      </c>
      <c r="F60" s="57">
        <v>0</v>
      </c>
      <c r="G60" s="59"/>
      <c r="H60" s="59"/>
      <c r="I60" s="61" t="s">
        <v>38</v>
      </c>
      <c r="J60" s="58">
        <f t="shared" si="14"/>
        <v>1</v>
      </c>
      <c r="K60" s="59" t="s">
        <v>62</v>
      </c>
      <c r="L60" s="59" t="s">
        <v>7</v>
      </c>
      <c r="M60" s="62"/>
      <c r="N60" s="63"/>
      <c r="O60" s="63"/>
      <c r="P60" s="64"/>
      <c r="Q60" s="63"/>
      <c r="R60" s="63"/>
      <c r="S60" s="65"/>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7">
        <f t="shared" si="15"/>
        <v>0</v>
      </c>
      <c r="BB60" s="68">
        <f t="shared" si="1"/>
        <v>0</v>
      </c>
      <c r="BC60" s="69" t="str">
        <f t="shared" si="16"/>
        <v>INR Zero Only</v>
      </c>
      <c r="IE60" s="18">
        <v>3</v>
      </c>
      <c r="IF60" s="18" t="s">
        <v>46</v>
      </c>
      <c r="IG60" s="18" t="s">
        <v>47</v>
      </c>
      <c r="IH60" s="18">
        <v>10</v>
      </c>
      <c r="II60" s="18" t="s">
        <v>37</v>
      </c>
    </row>
    <row r="61" spans="1:243" s="17" customFormat="1" ht="46.5" customHeight="1">
      <c r="A61" s="54">
        <v>40</v>
      </c>
      <c r="B61" s="73" t="s">
        <v>138</v>
      </c>
      <c r="C61" s="56" t="s">
        <v>96</v>
      </c>
      <c r="D61" s="57">
        <v>720</v>
      </c>
      <c r="E61" s="58" t="s">
        <v>141</v>
      </c>
      <c r="F61" s="57">
        <v>0</v>
      </c>
      <c r="G61" s="59"/>
      <c r="H61" s="59"/>
      <c r="I61" s="61" t="s">
        <v>38</v>
      </c>
      <c r="J61" s="58">
        <f t="shared" si="14"/>
        <v>1</v>
      </c>
      <c r="K61" s="59" t="s">
        <v>62</v>
      </c>
      <c r="L61" s="59" t="s">
        <v>7</v>
      </c>
      <c r="M61" s="62"/>
      <c r="N61" s="63"/>
      <c r="O61" s="63"/>
      <c r="P61" s="72"/>
      <c r="Q61" s="63"/>
      <c r="R61" s="63"/>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94">
        <f t="shared" si="15"/>
        <v>0</v>
      </c>
      <c r="BB61" s="95">
        <f t="shared" si="1"/>
        <v>0</v>
      </c>
      <c r="BC61" s="69" t="str">
        <f t="shared" si="16"/>
        <v>INR Zero Only</v>
      </c>
      <c r="IE61" s="18">
        <v>1.01</v>
      </c>
      <c r="IF61" s="18" t="s">
        <v>39</v>
      </c>
      <c r="IG61" s="18" t="s">
        <v>35</v>
      </c>
      <c r="IH61" s="18">
        <v>123.223</v>
      </c>
      <c r="II61" s="18" t="s">
        <v>37</v>
      </c>
    </row>
    <row r="62" spans="1:243" s="17" customFormat="1" ht="92.25" customHeight="1">
      <c r="A62" s="54">
        <v>41</v>
      </c>
      <c r="B62" s="92" t="s">
        <v>202</v>
      </c>
      <c r="C62" s="56" t="s">
        <v>97</v>
      </c>
      <c r="D62" s="57">
        <v>9</v>
      </c>
      <c r="E62" s="58" t="s">
        <v>178</v>
      </c>
      <c r="F62" s="57">
        <v>0</v>
      </c>
      <c r="G62" s="59"/>
      <c r="H62" s="60"/>
      <c r="I62" s="61" t="s">
        <v>38</v>
      </c>
      <c r="J62" s="58">
        <f t="shared" si="14"/>
        <v>1</v>
      </c>
      <c r="K62" s="59" t="s">
        <v>62</v>
      </c>
      <c r="L62" s="59" t="s">
        <v>7</v>
      </c>
      <c r="M62" s="62"/>
      <c r="N62" s="63"/>
      <c r="O62" s="63"/>
      <c r="P62" s="64"/>
      <c r="Q62" s="63"/>
      <c r="R62" s="63"/>
      <c r="S62" s="65"/>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7">
        <f t="shared" si="15"/>
        <v>0</v>
      </c>
      <c r="BB62" s="68">
        <f aca="true" t="shared" si="17" ref="BB62:BB67">BA62+SUM(N62:AZ62)</f>
        <v>0</v>
      </c>
      <c r="BC62" s="69" t="str">
        <f t="shared" si="16"/>
        <v>INR Zero Only</v>
      </c>
      <c r="IE62" s="18">
        <v>1.01</v>
      </c>
      <c r="IF62" s="18" t="s">
        <v>39</v>
      </c>
      <c r="IG62" s="18" t="s">
        <v>35</v>
      </c>
      <c r="IH62" s="18">
        <v>123.223</v>
      </c>
      <c r="II62" s="18" t="s">
        <v>37</v>
      </c>
    </row>
    <row r="63" spans="1:243" s="17" customFormat="1" ht="81" customHeight="1">
      <c r="A63" s="54">
        <v>42</v>
      </c>
      <c r="B63" s="70" t="s">
        <v>245</v>
      </c>
      <c r="C63" s="56" t="s">
        <v>98</v>
      </c>
      <c r="D63" s="57">
        <v>9</v>
      </c>
      <c r="E63" s="58" t="s">
        <v>178</v>
      </c>
      <c r="F63" s="57">
        <v>0</v>
      </c>
      <c r="G63" s="59"/>
      <c r="H63" s="59"/>
      <c r="I63" s="61" t="s">
        <v>38</v>
      </c>
      <c r="J63" s="58">
        <f t="shared" si="14"/>
        <v>1</v>
      </c>
      <c r="K63" s="59" t="s">
        <v>62</v>
      </c>
      <c r="L63" s="59" t="s">
        <v>7</v>
      </c>
      <c r="M63" s="62"/>
      <c r="N63" s="63"/>
      <c r="O63" s="63"/>
      <c r="P63" s="64"/>
      <c r="Q63" s="63"/>
      <c r="R63" s="63"/>
      <c r="S63" s="65"/>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c r="AY63" s="66"/>
      <c r="AZ63" s="66"/>
      <c r="BA63" s="67">
        <f t="shared" si="15"/>
        <v>0</v>
      </c>
      <c r="BB63" s="68">
        <f t="shared" si="17"/>
        <v>0</v>
      </c>
      <c r="BC63" s="69" t="str">
        <f t="shared" si="16"/>
        <v>INR Zero Only</v>
      </c>
      <c r="IE63" s="18">
        <v>1.02</v>
      </c>
      <c r="IF63" s="18" t="s">
        <v>41</v>
      </c>
      <c r="IG63" s="18" t="s">
        <v>42</v>
      </c>
      <c r="IH63" s="18">
        <v>213</v>
      </c>
      <c r="II63" s="18" t="s">
        <v>37</v>
      </c>
    </row>
    <row r="64" spans="1:243" s="17" customFormat="1" ht="80.25" customHeight="1">
      <c r="A64" s="54">
        <v>43</v>
      </c>
      <c r="B64" s="70" t="s">
        <v>203</v>
      </c>
      <c r="C64" s="56" t="s">
        <v>99</v>
      </c>
      <c r="D64" s="57">
        <v>9</v>
      </c>
      <c r="E64" s="58" t="s">
        <v>178</v>
      </c>
      <c r="F64" s="57">
        <v>0</v>
      </c>
      <c r="G64" s="59"/>
      <c r="H64" s="59"/>
      <c r="I64" s="61" t="s">
        <v>38</v>
      </c>
      <c r="J64" s="58">
        <f t="shared" si="14"/>
        <v>1</v>
      </c>
      <c r="K64" s="59" t="s">
        <v>62</v>
      </c>
      <c r="L64" s="59" t="s">
        <v>7</v>
      </c>
      <c r="M64" s="62"/>
      <c r="N64" s="63"/>
      <c r="O64" s="63"/>
      <c r="P64" s="64"/>
      <c r="Q64" s="63"/>
      <c r="R64" s="63"/>
      <c r="S64" s="65"/>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7">
        <f t="shared" si="15"/>
        <v>0</v>
      </c>
      <c r="BB64" s="68">
        <f t="shared" si="17"/>
        <v>0</v>
      </c>
      <c r="BC64" s="69" t="str">
        <f t="shared" si="16"/>
        <v>INR Zero Only</v>
      </c>
      <c r="IE64" s="18">
        <v>2</v>
      </c>
      <c r="IF64" s="18" t="s">
        <v>34</v>
      </c>
      <c r="IG64" s="18" t="s">
        <v>44</v>
      </c>
      <c r="IH64" s="18">
        <v>10</v>
      </c>
      <c r="II64" s="18" t="s">
        <v>37</v>
      </c>
    </row>
    <row r="65" spans="1:243" s="17" customFormat="1" ht="56.25" customHeight="1">
      <c r="A65" s="54">
        <v>44</v>
      </c>
      <c r="B65" s="70" t="s">
        <v>246</v>
      </c>
      <c r="C65" s="56" t="s">
        <v>100</v>
      </c>
      <c r="D65" s="57">
        <v>9</v>
      </c>
      <c r="E65" s="58" t="s">
        <v>178</v>
      </c>
      <c r="F65" s="57">
        <v>0</v>
      </c>
      <c r="G65" s="59"/>
      <c r="H65" s="60"/>
      <c r="I65" s="61" t="s">
        <v>38</v>
      </c>
      <c r="J65" s="58">
        <f t="shared" si="14"/>
        <v>1</v>
      </c>
      <c r="K65" s="59" t="s">
        <v>62</v>
      </c>
      <c r="L65" s="59" t="s">
        <v>7</v>
      </c>
      <c r="M65" s="62"/>
      <c r="N65" s="63"/>
      <c r="O65" s="63"/>
      <c r="P65" s="64"/>
      <c r="Q65" s="63"/>
      <c r="R65" s="63"/>
      <c r="S65" s="65"/>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7">
        <f t="shared" si="15"/>
        <v>0</v>
      </c>
      <c r="BB65" s="68">
        <f t="shared" si="17"/>
        <v>0</v>
      </c>
      <c r="BC65" s="69" t="str">
        <f t="shared" si="16"/>
        <v>INR Zero Only</v>
      </c>
      <c r="IE65" s="18">
        <v>1.01</v>
      </c>
      <c r="IF65" s="18" t="s">
        <v>39</v>
      </c>
      <c r="IG65" s="18" t="s">
        <v>35</v>
      </c>
      <c r="IH65" s="18">
        <v>123.223</v>
      </c>
      <c r="II65" s="18" t="s">
        <v>37</v>
      </c>
    </row>
    <row r="66" spans="1:243" s="17" customFormat="1" ht="50.25" customHeight="1">
      <c r="A66" s="54">
        <v>45</v>
      </c>
      <c r="B66" s="71" t="s">
        <v>204</v>
      </c>
      <c r="C66" s="56" t="s">
        <v>101</v>
      </c>
      <c r="D66" s="57">
        <v>27</v>
      </c>
      <c r="E66" s="58" t="s">
        <v>178</v>
      </c>
      <c r="F66" s="57">
        <v>0</v>
      </c>
      <c r="G66" s="59"/>
      <c r="H66" s="59"/>
      <c r="I66" s="61" t="s">
        <v>38</v>
      </c>
      <c r="J66" s="58">
        <f t="shared" si="14"/>
        <v>1</v>
      </c>
      <c r="K66" s="59" t="s">
        <v>62</v>
      </c>
      <c r="L66" s="59" t="s">
        <v>7</v>
      </c>
      <c r="M66" s="62"/>
      <c r="N66" s="63"/>
      <c r="O66" s="63"/>
      <c r="P66" s="72"/>
      <c r="Q66" s="63"/>
      <c r="R66" s="63"/>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7">
        <f t="shared" si="15"/>
        <v>0</v>
      </c>
      <c r="BB66" s="68">
        <f t="shared" si="17"/>
        <v>0</v>
      </c>
      <c r="BC66" s="69" t="str">
        <f t="shared" si="16"/>
        <v>INR Zero Only</v>
      </c>
      <c r="IE66" s="18">
        <v>2</v>
      </c>
      <c r="IF66" s="18" t="s">
        <v>34</v>
      </c>
      <c r="IG66" s="18" t="s">
        <v>44</v>
      </c>
      <c r="IH66" s="18">
        <v>10</v>
      </c>
      <c r="II66" s="18" t="s">
        <v>37</v>
      </c>
    </row>
    <row r="67" spans="1:243" s="17" customFormat="1" ht="42" customHeight="1">
      <c r="A67" s="54">
        <v>46</v>
      </c>
      <c r="B67" s="70" t="s">
        <v>205</v>
      </c>
      <c r="C67" s="56" t="s">
        <v>102</v>
      </c>
      <c r="D67" s="57">
        <v>18</v>
      </c>
      <c r="E67" s="58" t="s">
        <v>178</v>
      </c>
      <c r="F67" s="57">
        <v>0</v>
      </c>
      <c r="G67" s="59"/>
      <c r="H67" s="59"/>
      <c r="I67" s="61" t="s">
        <v>38</v>
      </c>
      <c r="J67" s="58">
        <f t="shared" si="14"/>
        <v>1</v>
      </c>
      <c r="K67" s="59" t="s">
        <v>62</v>
      </c>
      <c r="L67" s="59" t="s">
        <v>7</v>
      </c>
      <c r="M67" s="62"/>
      <c r="N67" s="63"/>
      <c r="O67" s="63"/>
      <c r="P67" s="64"/>
      <c r="Q67" s="63"/>
      <c r="R67" s="63"/>
      <c r="S67" s="65"/>
      <c r="T67" s="66"/>
      <c r="U67" s="66"/>
      <c r="V67" s="66"/>
      <c r="W67" s="66"/>
      <c r="X67" s="66"/>
      <c r="Y67" s="66"/>
      <c r="Z67" s="66"/>
      <c r="AA67" s="66"/>
      <c r="AB67" s="66"/>
      <c r="AC67" s="66"/>
      <c r="AD67" s="66"/>
      <c r="AE67" s="66"/>
      <c r="AF67" s="66"/>
      <c r="AG67" s="66"/>
      <c r="AH67" s="66"/>
      <c r="AI67" s="66"/>
      <c r="AJ67" s="66"/>
      <c r="AK67" s="66"/>
      <c r="AL67" s="66"/>
      <c r="AM67" s="66"/>
      <c r="AN67" s="66"/>
      <c r="AO67" s="66"/>
      <c r="AP67" s="66"/>
      <c r="AQ67" s="66"/>
      <c r="AR67" s="66"/>
      <c r="AS67" s="66"/>
      <c r="AT67" s="66"/>
      <c r="AU67" s="66"/>
      <c r="AV67" s="66"/>
      <c r="AW67" s="66"/>
      <c r="AX67" s="66"/>
      <c r="AY67" s="66"/>
      <c r="AZ67" s="66"/>
      <c r="BA67" s="67">
        <f t="shared" si="15"/>
        <v>0</v>
      </c>
      <c r="BB67" s="68">
        <f t="shared" si="17"/>
        <v>0</v>
      </c>
      <c r="BC67" s="69" t="str">
        <f t="shared" si="16"/>
        <v>INR Zero Only</v>
      </c>
      <c r="IE67" s="18">
        <v>2</v>
      </c>
      <c r="IF67" s="18" t="s">
        <v>34</v>
      </c>
      <c r="IG67" s="18" t="s">
        <v>44</v>
      </c>
      <c r="IH67" s="18">
        <v>10</v>
      </c>
      <c r="II67" s="18" t="s">
        <v>37</v>
      </c>
    </row>
    <row r="68" spans="1:243" s="17" customFormat="1" ht="42.75" customHeight="1">
      <c r="A68" s="54">
        <v>47</v>
      </c>
      <c r="B68" s="92" t="s">
        <v>206</v>
      </c>
      <c r="C68" s="56" t="s">
        <v>103</v>
      </c>
      <c r="D68" s="57">
        <v>27</v>
      </c>
      <c r="E68" s="58" t="s">
        <v>178</v>
      </c>
      <c r="F68" s="57">
        <v>0</v>
      </c>
      <c r="G68" s="59"/>
      <c r="H68" s="59"/>
      <c r="I68" s="61" t="s">
        <v>38</v>
      </c>
      <c r="J68" s="58">
        <f aca="true" t="shared" si="18" ref="J68:J73">IF(I68="Less(-)",-1,1)</f>
        <v>1</v>
      </c>
      <c r="K68" s="59" t="s">
        <v>62</v>
      </c>
      <c r="L68" s="59" t="s">
        <v>7</v>
      </c>
      <c r="M68" s="62"/>
      <c r="N68" s="63"/>
      <c r="O68" s="63"/>
      <c r="P68" s="64"/>
      <c r="Q68" s="63"/>
      <c r="R68" s="63"/>
      <c r="S68" s="65"/>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7">
        <f t="shared" si="15"/>
        <v>0</v>
      </c>
      <c r="BB68" s="68">
        <f aca="true" t="shared" si="19" ref="BB68:BB73">BA68+SUM(N68:AZ68)</f>
        <v>0</v>
      </c>
      <c r="BC68" s="69" t="str">
        <f t="shared" si="16"/>
        <v>INR Zero Only</v>
      </c>
      <c r="IE68" s="18">
        <v>1.01</v>
      </c>
      <c r="IF68" s="18" t="s">
        <v>39</v>
      </c>
      <c r="IG68" s="18" t="s">
        <v>35</v>
      </c>
      <c r="IH68" s="18">
        <v>123.223</v>
      </c>
      <c r="II68" s="18" t="s">
        <v>37</v>
      </c>
    </row>
    <row r="69" spans="1:243" s="17" customFormat="1" ht="51" customHeight="1">
      <c r="A69" s="54">
        <v>48</v>
      </c>
      <c r="B69" s="70" t="s">
        <v>207</v>
      </c>
      <c r="C69" s="56" t="s">
        <v>104</v>
      </c>
      <c r="D69" s="57">
        <v>36</v>
      </c>
      <c r="E69" s="58" t="s">
        <v>178</v>
      </c>
      <c r="F69" s="57">
        <v>0</v>
      </c>
      <c r="G69" s="59"/>
      <c r="H69" s="59"/>
      <c r="I69" s="61" t="s">
        <v>38</v>
      </c>
      <c r="J69" s="58">
        <f t="shared" si="18"/>
        <v>1</v>
      </c>
      <c r="K69" s="59" t="s">
        <v>62</v>
      </c>
      <c r="L69" s="59" t="s">
        <v>7</v>
      </c>
      <c r="M69" s="62"/>
      <c r="N69" s="63"/>
      <c r="O69" s="63"/>
      <c r="P69" s="64"/>
      <c r="Q69" s="63"/>
      <c r="R69" s="63"/>
      <c r="S69" s="65"/>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75"/>
      <c r="AV69" s="66"/>
      <c r="AW69" s="66"/>
      <c r="AX69" s="66"/>
      <c r="AY69" s="66"/>
      <c r="AZ69" s="66"/>
      <c r="BA69" s="67">
        <f t="shared" si="15"/>
        <v>0</v>
      </c>
      <c r="BB69" s="68">
        <f t="shared" si="19"/>
        <v>0</v>
      </c>
      <c r="BC69" s="69" t="str">
        <f t="shared" si="16"/>
        <v>INR Zero Only</v>
      </c>
      <c r="IE69" s="18">
        <v>1.02</v>
      </c>
      <c r="IF69" s="18" t="s">
        <v>41</v>
      </c>
      <c r="IG69" s="18" t="s">
        <v>42</v>
      </c>
      <c r="IH69" s="18">
        <v>213</v>
      </c>
      <c r="II69" s="18" t="s">
        <v>37</v>
      </c>
    </row>
    <row r="70" spans="1:243" s="17" customFormat="1" ht="57" customHeight="1">
      <c r="A70" s="54">
        <v>49.1</v>
      </c>
      <c r="B70" s="73" t="s">
        <v>208</v>
      </c>
      <c r="C70" s="56" t="s">
        <v>105</v>
      </c>
      <c r="D70" s="57">
        <v>95</v>
      </c>
      <c r="E70" s="58" t="s">
        <v>210</v>
      </c>
      <c r="F70" s="57">
        <v>0</v>
      </c>
      <c r="G70" s="59"/>
      <c r="H70" s="59"/>
      <c r="I70" s="61" t="s">
        <v>38</v>
      </c>
      <c r="J70" s="58">
        <f t="shared" si="18"/>
        <v>1</v>
      </c>
      <c r="K70" s="59" t="s">
        <v>62</v>
      </c>
      <c r="L70" s="59" t="s">
        <v>7</v>
      </c>
      <c r="M70" s="62"/>
      <c r="N70" s="63"/>
      <c r="O70" s="63"/>
      <c r="P70" s="72"/>
      <c r="Q70" s="63"/>
      <c r="R70" s="63"/>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94">
        <f t="shared" si="15"/>
        <v>0</v>
      </c>
      <c r="BB70" s="95">
        <f t="shared" si="19"/>
        <v>0</v>
      </c>
      <c r="BC70" s="69" t="str">
        <f t="shared" si="16"/>
        <v>INR Zero Only</v>
      </c>
      <c r="IE70" s="18">
        <v>1.02</v>
      </c>
      <c r="IF70" s="18" t="s">
        <v>41</v>
      </c>
      <c r="IG70" s="18" t="s">
        <v>42</v>
      </c>
      <c r="IH70" s="18">
        <v>213</v>
      </c>
      <c r="II70" s="18" t="s">
        <v>37</v>
      </c>
    </row>
    <row r="71" spans="1:243" s="17" customFormat="1" ht="19.5" customHeight="1">
      <c r="A71" s="54">
        <v>49.2</v>
      </c>
      <c r="B71" s="89" t="s">
        <v>209</v>
      </c>
      <c r="C71" s="56" t="s">
        <v>106</v>
      </c>
      <c r="D71" s="57">
        <v>45</v>
      </c>
      <c r="E71" s="58" t="s">
        <v>210</v>
      </c>
      <c r="F71" s="57">
        <v>0</v>
      </c>
      <c r="G71" s="59"/>
      <c r="H71" s="59"/>
      <c r="I71" s="61" t="s">
        <v>38</v>
      </c>
      <c r="J71" s="58">
        <f t="shared" si="18"/>
        <v>1</v>
      </c>
      <c r="K71" s="59" t="s">
        <v>62</v>
      </c>
      <c r="L71" s="59" t="s">
        <v>7</v>
      </c>
      <c r="M71" s="62"/>
      <c r="N71" s="63"/>
      <c r="O71" s="63"/>
      <c r="P71" s="64"/>
      <c r="Q71" s="63"/>
      <c r="R71" s="63"/>
      <c r="S71" s="65"/>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7">
        <f t="shared" si="15"/>
        <v>0</v>
      </c>
      <c r="BB71" s="68">
        <f t="shared" si="19"/>
        <v>0</v>
      </c>
      <c r="BC71" s="69" t="str">
        <f t="shared" si="16"/>
        <v>INR Zero Only</v>
      </c>
      <c r="IE71" s="18">
        <v>3</v>
      </c>
      <c r="IF71" s="18" t="s">
        <v>46</v>
      </c>
      <c r="IG71" s="18" t="s">
        <v>47</v>
      </c>
      <c r="IH71" s="18">
        <v>10</v>
      </c>
      <c r="II71" s="18" t="s">
        <v>37</v>
      </c>
    </row>
    <row r="72" spans="1:243" s="17" customFormat="1" ht="42" customHeight="1">
      <c r="A72" s="54">
        <v>50.1</v>
      </c>
      <c r="B72" s="70" t="s">
        <v>211</v>
      </c>
      <c r="C72" s="56" t="s">
        <v>107</v>
      </c>
      <c r="D72" s="57">
        <v>25</v>
      </c>
      <c r="E72" s="58" t="s">
        <v>210</v>
      </c>
      <c r="F72" s="57">
        <v>0</v>
      </c>
      <c r="G72" s="59"/>
      <c r="H72" s="60"/>
      <c r="I72" s="61" t="s">
        <v>38</v>
      </c>
      <c r="J72" s="58">
        <f t="shared" si="18"/>
        <v>1</v>
      </c>
      <c r="K72" s="59" t="s">
        <v>62</v>
      </c>
      <c r="L72" s="59" t="s">
        <v>7</v>
      </c>
      <c r="M72" s="62"/>
      <c r="N72" s="63"/>
      <c r="O72" s="63"/>
      <c r="P72" s="64"/>
      <c r="Q72" s="63"/>
      <c r="R72" s="63"/>
      <c r="S72" s="65"/>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c r="AS72" s="66"/>
      <c r="AT72" s="66"/>
      <c r="AU72" s="66"/>
      <c r="AV72" s="66"/>
      <c r="AW72" s="66"/>
      <c r="AX72" s="66"/>
      <c r="AY72" s="66"/>
      <c r="AZ72" s="66"/>
      <c r="BA72" s="67">
        <f t="shared" si="15"/>
        <v>0</v>
      </c>
      <c r="BB72" s="68">
        <f t="shared" si="19"/>
        <v>0</v>
      </c>
      <c r="BC72" s="69" t="str">
        <f t="shared" si="16"/>
        <v>INR Zero Only</v>
      </c>
      <c r="IE72" s="18">
        <v>1.01</v>
      </c>
      <c r="IF72" s="18" t="s">
        <v>39</v>
      </c>
      <c r="IG72" s="18" t="s">
        <v>35</v>
      </c>
      <c r="IH72" s="18">
        <v>123.223</v>
      </c>
      <c r="II72" s="18" t="s">
        <v>37</v>
      </c>
    </row>
    <row r="73" spans="1:243" s="17" customFormat="1" ht="20.25" customHeight="1">
      <c r="A73" s="54">
        <v>50.2</v>
      </c>
      <c r="B73" s="90" t="s">
        <v>212</v>
      </c>
      <c r="C73" s="56" t="s">
        <v>108</v>
      </c>
      <c r="D73" s="57">
        <v>25</v>
      </c>
      <c r="E73" s="58" t="s">
        <v>210</v>
      </c>
      <c r="F73" s="57">
        <v>0</v>
      </c>
      <c r="G73" s="59"/>
      <c r="H73" s="59"/>
      <c r="I73" s="61" t="s">
        <v>38</v>
      </c>
      <c r="J73" s="58">
        <f t="shared" si="18"/>
        <v>1</v>
      </c>
      <c r="K73" s="59" t="s">
        <v>62</v>
      </c>
      <c r="L73" s="59" t="s">
        <v>7</v>
      </c>
      <c r="M73" s="62"/>
      <c r="N73" s="63"/>
      <c r="O73" s="63"/>
      <c r="P73" s="64"/>
      <c r="Q73" s="63"/>
      <c r="R73" s="63"/>
      <c r="S73" s="65"/>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c r="AS73" s="66"/>
      <c r="AT73" s="66"/>
      <c r="AU73" s="66"/>
      <c r="AV73" s="66"/>
      <c r="AW73" s="66"/>
      <c r="AX73" s="66"/>
      <c r="AY73" s="66"/>
      <c r="AZ73" s="66"/>
      <c r="BA73" s="67">
        <f t="shared" si="15"/>
        <v>0</v>
      </c>
      <c r="BB73" s="68">
        <f t="shared" si="19"/>
        <v>0</v>
      </c>
      <c r="BC73" s="69" t="str">
        <f t="shared" si="16"/>
        <v>INR Zero Only</v>
      </c>
      <c r="IE73" s="18">
        <v>1.02</v>
      </c>
      <c r="IF73" s="18" t="s">
        <v>41</v>
      </c>
      <c r="IG73" s="18" t="s">
        <v>42</v>
      </c>
      <c r="IH73" s="18">
        <v>213</v>
      </c>
      <c r="II73" s="18" t="s">
        <v>37</v>
      </c>
    </row>
    <row r="74" spans="1:243" s="17" customFormat="1" ht="42.75" customHeight="1">
      <c r="A74" s="54">
        <v>51</v>
      </c>
      <c r="B74" s="70" t="s">
        <v>213</v>
      </c>
      <c r="C74" s="56" t="s">
        <v>109</v>
      </c>
      <c r="D74" s="57">
        <v>5.4</v>
      </c>
      <c r="E74" s="58" t="s">
        <v>140</v>
      </c>
      <c r="F74" s="57">
        <v>0</v>
      </c>
      <c r="G74" s="59"/>
      <c r="H74" s="59"/>
      <c r="I74" s="61" t="s">
        <v>38</v>
      </c>
      <c r="J74" s="58">
        <f>IF(I74="Less(-)",-1,1)</f>
        <v>1</v>
      </c>
      <c r="K74" s="59" t="s">
        <v>62</v>
      </c>
      <c r="L74" s="59" t="s">
        <v>7</v>
      </c>
      <c r="M74" s="62"/>
      <c r="N74" s="63"/>
      <c r="O74" s="63"/>
      <c r="P74" s="64"/>
      <c r="Q74" s="63"/>
      <c r="R74" s="63"/>
      <c r="S74" s="65"/>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7">
        <f t="shared" si="15"/>
        <v>0</v>
      </c>
      <c r="BB74" s="68">
        <f aca="true" t="shared" si="20" ref="BB74:BB101">BA74+SUM(N74:AZ74)</f>
        <v>0</v>
      </c>
      <c r="BC74" s="69" t="str">
        <f t="shared" si="16"/>
        <v>INR Zero Only</v>
      </c>
      <c r="IE74" s="18">
        <v>2</v>
      </c>
      <c r="IF74" s="18" t="s">
        <v>34</v>
      </c>
      <c r="IG74" s="18" t="s">
        <v>44</v>
      </c>
      <c r="IH74" s="18">
        <v>10</v>
      </c>
      <c r="II74" s="18" t="s">
        <v>37</v>
      </c>
    </row>
    <row r="75" spans="1:243" s="17" customFormat="1" ht="180.75" customHeight="1">
      <c r="A75" s="54">
        <v>52</v>
      </c>
      <c r="B75" s="71" t="s">
        <v>214</v>
      </c>
      <c r="C75" s="56" t="s">
        <v>110</v>
      </c>
      <c r="D75" s="57">
        <v>780</v>
      </c>
      <c r="E75" s="58" t="s">
        <v>159</v>
      </c>
      <c r="F75" s="57">
        <v>0</v>
      </c>
      <c r="G75" s="59"/>
      <c r="H75" s="59"/>
      <c r="I75" s="61" t="s">
        <v>38</v>
      </c>
      <c r="J75" s="58">
        <f>IF(I75="Less(-)",-1,1)</f>
        <v>1</v>
      </c>
      <c r="K75" s="59" t="s">
        <v>62</v>
      </c>
      <c r="L75" s="59" t="s">
        <v>7</v>
      </c>
      <c r="M75" s="62"/>
      <c r="N75" s="63"/>
      <c r="O75" s="63"/>
      <c r="P75" s="72"/>
      <c r="Q75" s="63"/>
      <c r="R75" s="63"/>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7">
        <f t="shared" si="15"/>
        <v>0</v>
      </c>
      <c r="BB75" s="68">
        <f t="shared" si="20"/>
        <v>0</v>
      </c>
      <c r="BC75" s="69" t="str">
        <f t="shared" si="16"/>
        <v>INR Zero Only</v>
      </c>
      <c r="IE75" s="18">
        <v>3</v>
      </c>
      <c r="IF75" s="18" t="s">
        <v>46</v>
      </c>
      <c r="IG75" s="18" t="s">
        <v>47</v>
      </c>
      <c r="IH75" s="18">
        <v>10</v>
      </c>
      <c r="II75" s="18" t="s">
        <v>37</v>
      </c>
    </row>
    <row r="76" spans="1:243" s="17" customFormat="1" ht="204.75" customHeight="1">
      <c r="A76" s="54">
        <v>53</v>
      </c>
      <c r="B76" s="73" t="s">
        <v>215</v>
      </c>
      <c r="C76" s="56" t="s">
        <v>111</v>
      </c>
      <c r="D76" s="57">
        <v>150</v>
      </c>
      <c r="E76" s="58" t="s">
        <v>159</v>
      </c>
      <c r="F76" s="57">
        <v>0</v>
      </c>
      <c r="G76" s="59"/>
      <c r="H76" s="59"/>
      <c r="I76" s="61" t="s">
        <v>38</v>
      </c>
      <c r="J76" s="58">
        <f>IF(I76="Less(-)",-1,1)</f>
        <v>1</v>
      </c>
      <c r="K76" s="59" t="s">
        <v>62</v>
      </c>
      <c r="L76" s="59" t="s">
        <v>7</v>
      </c>
      <c r="M76" s="62"/>
      <c r="N76" s="63"/>
      <c r="O76" s="63"/>
      <c r="P76" s="72"/>
      <c r="Q76" s="63"/>
      <c r="R76" s="63"/>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c r="AT76" s="66"/>
      <c r="AU76" s="66"/>
      <c r="AV76" s="66"/>
      <c r="AW76" s="66"/>
      <c r="AX76" s="66"/>
      <c r="AY76" s="66"/>
      <c r="AZ76" s="66"/>
      <c r="BA76" s="94">
        <f t="shared" si="15"/>
        <v>0</v>
      </c>
      <c r="BB76" s="95">
        <f t="shared" si="20"/>
        <v>0</v>
      </c>
      <c r="BC76" s="69" t="str">
        <f t="shared" si="16"/>
        <v>INR Zero Only</v>
      </c>
      <c r="IE76" s="18">
        <v>1.01</v>
      </c>
      <c r="IF76" s="18" t="s">
        <v>39</v>
      </c>
      <c r="IG76" s="18" t="s">
        <v>35</v>
      </c>
      <c r="IH76" s="18">
        <v>123.223</v>
      </c>
      <c r="II76" s="18" t="s">
        <v>37</v>
      </c>
    </row>
    <row r="77" spans="1:243" s="17" customFormat="1" ht="159" customHeight="1">
      <c r="A77" s="54">
        <v>54</v>
      </c>
      <c r="B77" s="70" t="s">
        <v>216</v>
      </c>
      <c r="C77" s="56" t="s">
        <v>112</v>
      </c>
      <c r="D77" s="57">
        <v>2</v>
      </c>
      <c r="E77" s="58" t="s">
        <v>178</v>
      </c>
      <c r="F77" s="57">
        <v>0</v>
      </c>
      <c r="G77" s="59"/>
      <c r="H77" s="59"/>
      <c r="I77" s="61" t="s">
        <v>38</v>
      </c>
      <c r="J77" s="58">
        <f>IF(I77="Less(-)",-1,1)</f>
        <v>1</v>
      </c>
      <c r="K77" s="59" t="s">
        <v>62</v>
      </c>
      <c r="L77" s="59" t="s">
        <v>7</v>
      </c>
      <c r="M77" s="62"/>
      <c r="N77" s="63"/>
      <c r="O77" s="63"/>
      <c r="P77" s="64"/>
      <c r="Q77" s="63"/>
      <c r="R77" s="63"/>
      <c r="S77" s="65"/>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7">
        <f t="shared" si="15"/>
        <v>0</v>
      </c>
      <c r="BB77" s="68">
        <f t="shared" si="20"/>
        <v>0</v>
      </c>
      <c r="BC77" s="69" t="str">
        <f t="shared" si="16"/>
        <v>INR Zero Only</v>
      </c>
      <c r="IE77" s="18">
        <v>2</v>
      </c>
      <c r="IF77" s="18" t="s">
        <v>34</v>
      </c>
      <c r="IG77" s="18" t="s">
        <v>44</v>
      </c>
      <c r="IH77" s="18">
        <v>10</v>
      </c>
      <c r="II77" s="18" t="s">
        <v>37</v>
      </c>
    </row>
    <row r="78" spans="1:243" s="17" customFormat="1" ht="178.5" customHeight="1">
      <c r="A78" s="54">
        <v>55</v>
      </c>
      <c r="B78" s="91" t="s">
        <v>241</v>
      </c>
      <c r="C78" s="56" t="s">
        <v>113</v>
      </c>
      <c r="D78" s="57">
        <v>1</v>
      </c>
      <c r="E78" s="58" t="s">
        <v>178</v>
      </c>
      <c r="F78" s="57">
        <v>0</v>
      </c>
      <c r="G78" s="59"/>
      <c r="H78" s="59"/>
      <c r="I78" s="61" t="s">
        <v>38</v>
      </c>
      <c r="J78" s="58">
        <f>IF(I78="Less(-)",-1,1)</f>
        <v>1</v>
      </c>
      <c r="K78" s="59" t="s">
        <v>62</v>
      </c>
      <c r="L78" s="59" t="s">
        <v>7</v>
      </c>
      <c r="M78" s="62"/>
      <c r="N78" s="63"/>
      <c r="O78" s="63"/>
      <c r="P78" s="72"/>
      <c r="Q78" s="63"/>
      <c r="R78" s="63"/>
      <c r="S78" s="66"/>
      <c r="T78" s="66"/>
      <c r="U78" s="66"/>
      <c r="V78" s="66"/>
      <c r="W78" s="66"/>
      <c r="X78" s="66"/>
      <c r="Y78" s="66"/>
      <c r="Z78" s="66"/>
      <c r="AA78" s="66"/>
      <c r="AB78" s="66"/>
      <c r="AC78" s="66"/>
      <c r="AD78" s="66"/>
      <c r="AE78" s="66"/>
      <c r="AF78" s="66"/>
      <c r="AG78" s="66"/>
      <c r="AH78" s="66"/>
      <c r="AI78" s="66"/>
      <c r="AJ78" s="66"/>
      <c r="AK78" s="66"/>
      <c r="AL78" s="66"/>
      <c r="AM78" s="66"/>
      <c r="AN78" s="66"/>
      <c r="AO78" s="66"/>
      <c r="AP78" s="66"/>
      <c r="AQ78" s="66"/>
      <c r="AR78" s="66"/>
      <c r="AS78" s="66"/>
      <c r="AT78" s="66"/>
      <c r="AU78" s="66"/>
      <c r="AV78" s="66"/>
      <c r="AW78" s="66"/>
      <c r="AX78" s="66"/>
      <c r="AY78" s="66"/>
      <c r="AZ78" s="66"/>
      <c r="BA78" s="67">
        <f t="shared" si="15"/>
        <v>0</v>
      </c>
      <c r="BB78" s="68">
        <f t="shared" si="20"/>
        <v>0</v>
      </c>
      <c r="BC78" s="69" t="str">
        <f t="shared" si="16"/>
        <v>INR Zero Only</v>
      </c>
      <c r="IE78" s="18">
        <v>3</v>
      </c>
      <c r="IF78" s="18" t="s">
        <v>46</v>
      </c>
      <c r="IG78" s="18" t="s">
        <v>47</v>
      </c>
      <c r="IH78" s="18">
        <v>10</v>
      </c>
      <c r="II78" s="18" t="s">
        <v>37</v>
      </c>
    </row>
    <row r="79" spans="1:243" s="17" customFormat="1" ht="54" customHeight="1">
      <c r="A79" s="54">
        <v>56.1</v>
      </c>
      <c r="B79" s="92" t="s">
        <v>217</v>
      </c>
      <c r="C79" s="56" t="s">
        <v>114</v>
      </c>
      <c r="D79" s="57">
        <v>36</v>
      </c>
      <c r="E79" s="58" t="s">
        <v>188</v>
      </c>
      <c r="F79" s="57">
        <v>0</v>
      </c>
      <c r="G79" s="59"/>
      <c r="H79" s="59"/>
      <c r="I79" s="61" t="s">
        <v>38</v>
      </c>
      <c r="J79" s="58">
        <f aca="true" t="shared" si="21" ref="J79:J98">IF(I79="Less(-)",-1,1)</f>
        <v>1</v>
      </c>
      <c r="K79" s="59" t="s">
        <v>62</v>
      </c>
      <c r="L79" s="59" t="s">
        <v>7</v>
      </c>
      <c r="M79" s="62"/>
      <c r="N79" s="63"/>
      <c r="O79" s="63"/>
      <c r="P79" s="72"/>
      <c r="Q79" s="63"/>
      <c r="R79" s="63"/>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66"/>
      <c r="AZ79" s="66"/>
      <c r="BA79" s="67">
        <f>total_amount_ba($B$2,$D$2,D79,F79,J79,K79,M79)</f>
        <v>0</v>
      </c>
      <c r="BB79" s="68">
        <f t="shared" si="20"/>
        <v>0</v>
      </c>
      <c r="BC79" s="69" t="str">
        <f>SpellNumber(L79,BB79)</f>
        <v>INR Zero Only</v>
      </c>
      <c r="IE79" s="18">
        <v>1.02</v>
      </c>
      <c r="IF79" s="18" t="s">
        <v>41</v>
      </c>
      <c r="IG79" s="18" t="s">
        <v>42</v>
      </c>
      <c r="IH79" s="18">
        <v>213</v>
      </c>
      <c r="II79" s="18" t="s">
        <v>37</v>
      </c>
    </row>
    <row r="80" spans="1:243" s="17" customFormat="1" ht="15" customHeight="1">
      <c r="A80" s="54">
        <v>56.2</v>
      </c>
      <c r="B80" s="90" t="s">
        <v>218</v>
      </c>
      <c r="C80" s="56" t="s">
        <v>115</v>
      </c>
      <c r="D80" s="57">
        <v>36</v>
      </c>
      <c r="E80" s="58" t="s">
        <v>188</v>
      </c>
      <c r="F80" s="57">
        <v>0</v>
      </c>
      <c r="G80" s="59"/>
      <c r="H80" s="59"/>
      <c r="I80" s="61" t="s">
        <v>38</v>
      </c>
      <c r="J80" s="58">
        <f t="shared" si="21"/>
        <v>1</v>
      </c>
      <c r="K80" s="59" t="s">
        <v>62</v>
      </c>
      <c r="L80" s="59" t="s">
        <v>7</v>
      </c>
      <c r="M80" s="62"/>
      <c r="N80" s="63"/>
      <c r="O80" s="63"/>
      <c r="P80" s="64"/>
      <c r="Q80" s="63"/>
      <c r="R80" s="63"/>
      <c r="S80" s="65"/>
      <c r="T80" s="66"/>
      <c r="U80" s="66"/>
      <c r="V80" s="66"/>
      <c r="W80" s="66"/>
      <c r="X80" s="66"/>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7">
        <f>total_amount_ba($B$2,$D$2,D80,F80,J80,K80,M80)</f>
        <v>0</v>
      </c>
      <c r="BB80" s="68">
        <f t="shared" si="20"/>
        <v>0</v>
      </c>
      <c r="BC80" s="69" t="str">
        <f>SpellNumber(L80,BB80)</f>
        <v>INR Zero Only</v>
      </c>
      <c r="IE80" s="18">
        <v>2</v>
      </c>
      <c r="IF80" s="18" t="s">
        <v>34</v>
      </c>
      <c r="IG80" s="18" t="s">
        <v>44</v>
      </c>
      <c r="IH80" s="18">
        <v>10</v>
      </c>
      <c r="II80" s="18" t="s">
        <v>37</v>
      </c>
    </row>
    <row r="81" spans="1:243" s="17" customFormat="1" ht="55.5" customHeight="1">
      <c r="A81" s="54">
        <v>57.1</v>
      </c>
      <c r="B81" s="70" t="s">
        <v>219</v>
      </c>
      <c r="C81" s="56" t="s">
        <v>116</v>
      </c>
      <c r="D81" s="57">
        <v>72</v>
      </c>
      <c r="E81" s="58" t="s">
        <v>188</v>
      </c>
      <c r="F81" s="57">
        <v>0</v>
      </c>
      <c r="G81" s="59"/>
      <c r="H81" s="60"/>
      <c r="I81" s="61" t="s">
        <v>38</v>
      </c>
      <c r="J81" s="58">
        <f>IF(I81="Less(-)",-1,1)</f>
        <v>1</v>
      </c>
      <c r="K81" s="59" t="s">
        <v>62</v>
      </c>
      <c r="L81" s="59" t="s">
        <v>7</v>
      </c>
      <c r="M81" s="62"/>
      <c r="N81" s="63"/>
      <c r="O81" s="63"/>
      <c r="P81" s="64"/>
      <c r="Q81" s="63"/>
      <c r="R81" s="63"/>
      <c r="S81" s="65"/>
      <c r="T81" s="66"/>
      <c r="U81" s="66"/>
      <c r="V81" s="66"/>
      <c r="W81" s="66"/>
      <c r="X81" s="66"/>
      <c r="Y81" s="66"/>
      <c r="Z81" s="66"/>
      <c r="AA81" s="66"/>
      <c r="AB81" s="66"/>
      <c r="AC81" s="66"/>
      <c r="AD81" s="66"/>
      <c r="AE81" s="66"/>
      <c r="AF81" s="66"/>
      <c r="AG81" s="66"/>
      <c r="AH81" s="66"/>
      <c r="AI81" s="66"/>
      <c r="AJ81" s="66"/>
      <c r="AK81" s="66"/>
      <c r="AL81" s="66"/>
      <c r="AM81" s="66"/>
      <c r="AN81" s="66"/>
      <c r="AO81" s="66"/>
      <c r="AP81" s="66"/>
      <c r="AQ81" s="66"/>
      <c r="AR81" s="66"/>
      <c r="AS81" s="66"/>
      <c r="AT81" s="66"/>
      <c r="AU81" s="66"/>
      <c r="AV81" s="66"/>
      <c r="AW81" s="66"/>
      <c r="AX81" s="66"/>
      <c r="AY81" s="66"/>
      <c r="AZ81" s="66"/>
      <c r="BA81" s="67">
        <f>total_amount_ba($B$2,$D$2,D81,F81,J81,K81,M81)</f>
        <v>0</v>
      </c>
      <c r="BB81" s="68">
        <f>BA81+SUM(N81:AZ81)</f>
        <v>0</v>
      </c>
      <c r="BC81" s="69" t="str">
        <f>SpellNumber(L81,BB81)</f>
        <v>INR Zero Only</v>
      </c>
      <c r="IE81" s="18">
        <v>1.01</v>
      </c>
      <c r="IF81" s="18" t="s">
        <v>39</v>
      </c>
      <c r="IG81" s="18" t="s">
        <v>35</v>
      </c>
      <c r="IH81" s="18">
        <v>123.223</v>
      </c>
      <c r="II81" s="18" t="s">
        <v>37</v>
      </c>
    </row>
    <row r="82" spans="1:243" s="17" customFormat="1" ht="20.25" customHeight="1">
      <c r="A82" s="54">
        <v>57.2</v>
      </c>
      <c r="B82" s="90" t="s">
        <v>220</v>
      </c>
      <c r="C82" s="56" t="s">
        <v>117</v>
      </c>
      <c r="D82" s="57">
        <v>72</v>
      </c>
      <c r="E82" s="58" t="s">
        <v>188</v>
      </c>
      <c r="F82" s="57">
        <v>0</v>
      </c>
      <c r="G82" s="59"/>
      <c r="H82" s="59"/>
      <c r="I82" s="61" t="s">
        <v>38</v>
      </c>
      <c r="J82" s="58">
        <f t="shared" si="21"/>
        <v>1</v>
      </c>
      <c r="K82" s="59" t="s">
        <v>62</v>
      </c>
      <c r="L82" s="59" t="s">
        <v>7</v>
      </c>
      <c r="M82" s="62"/>
      <c r="N82" s="63"/>
      <c r="O82" s="63"/>
      <c r="P82" s="64"/>
      <c r="Q82" s="63"/>
      <c r="R82" s="63"/>
      <c r="S82" s="65"/>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7">
        <f>total_amount_ba($B$2,$D$2,D82,F82,J82,K82,M82)</f>
        <v>0</v>
      </c>
      <c r="BB82" s="68">
        <f t="shared" si="20"/>
        <v>0</v>
      </c>
      <c r="BC82" s="69" t="str">
        <f>SpellNumber(L82,BB82)</f>
        <v>INR Zero Only</v>
      </c>
      <c r="IE82" s="18">
        <v>1.01</v>
      </c>
      <c r="IF82" s="18" t="s">
        <v>39</v>
      </c>
      <c r="IG82" s="18" t="s">
        <v>35</v>
      </c>
      <c r="IH82" s="18">
        <v>123.223</v>
      </c>
      <c r="II82" s="18" t="s">
        <v>37</v>
      </c>
    </row>
    <row r="83" spans="1:243" s="17" customFormat="1" ht="69" customHeight="1">
      <c r="A83" s="54">
        <v>58</v>
      </c>
      <c r="B83" s="73" t="s">
        <v>242</v>
      </c>
      <c r="C83" s="56" t="s">
        <v>118</v>
      </c>
      <c r="D83" s="57">
        <v>2000</v>
      </c>
      <c r="E83" s="58" t="s">
        <v>145</v>
      </c>
      <c r="F83" s="57">
        <v>0</v>
      </c>
      <c r="G83" s="59"/>
      <c r="H83" s="59"/>
      <c r="I83" s="61" t="s">
        <v>38</v>
      </c>
      <c r="J83" s="58">
        <f t="shared" si="21"/>
        <v>1</v>
      </c>
      <c r="K83" s="59" t="s">
        <v>62</v>
      </c>
      <c r="L83" s="59" t="s">
        <v>7</v>
      </c>
      <c r="M83" s="62"/>
      <c r="N83" s="63"/>
      <c r="O83" s="63"/>
      <c r="P83" s="72"/>
      <c r="Q83" s="63"/>
      <c r="R83" s="63"/>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94">
        <f>total_amount_ba($B$2,$D$2,D83,F83,J83,K83,M83)</f>
        <v>0</v>
      </c>
      <c r="BB83" s="95">
        <f t="shared" si="20"/>
        <v>0</v>
      </c>
      <c r="BC83" s="69" t="str">
        <f>SpellNumber(L83,BB83)</f>
        <v>INR Zero Only</v>
      </c>
      <c r="IE83" s="18">
        <v>3</v>
      </c>
      <c r="IF83" s="18" t="s">
        <v>46</v>
      </c>
      <c r="IG83" s="18" t="s">
        <v>47</v>
      </c>
      <c r="IH83" s="18">
        <v>10</v>
      </c>
      <c r="II83" s="18" t="s">
        <v>37</v>
      </c>
    </row>
    <row r="84" spans="1:243" s="17" customFormat="1" ht="48.75" customHeight="1">
      <c r="A84" s="54">
        <v>59.1</v>
      </c>
      <c r="B84" s="70" t="s">
        <v>243</v>
      </c>
      <c r="C84" s="56" t="s">
        <v>119</v>
      </c>
      <c r="D84" s="57">
        <v>10</v>
      </c>
      <c r="E84" s="58" t="s">
        <v>178</v>
      </c>
      <c r="F84" s="57">
        <v>0</v>
      </c>
      <c r="G84" s="59"/>
      <c r="H84" s="59"/>
      <c r="I84" s="61" t="s">
        <v>38</v>
      </c>
      <c r="J84" s="58">
        <f t="shared" si="21"/>
        <v>1</v>
      </c>
      <c r="K84" s="59" t="s">
        <v>62</v>
      </c>
      <c r="L84" s="59" t="s">
        <v>7</v>
      </c>
      <c r="M84" s="62"/>
      <c r="N84" s="63"/>
      <c r="O84" s="63"/>
      <c r="P84" s="64"/>
      <c r="Q84" s="63"/>
      <c r="R84" s="63"/>
      <c r="S84" s="65"/>
      <c r="T84" s="66"/>
      <c r="U84" s="66"/>
      <c r="V84" s="66"/>
      <c r="W84" s="66"/>
      <c r="X84" s="66"/>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7">
        <f aca="true" t="shared" si="22" ref="BA84:BA94">total_amount_ba($B$2,$D$2,D84,F84,J84,K84,M84)</f>
        <v>0</v>
      </c>
      <c r="BB84" s="68">
        <f t="shared" si="20"/>
        <v>0</v>
      </c>
      <c r="BC84" s="69" t="str">
        <f aca="true" t="shared" si="23" ref="BC84:BC94">SpellNumber(L84,BB84)</f>
        <v>INR Zero Only</v>
      </c>
      <c r="IE84" s="18">
        <v>2</v>
      </c>
      <c r="IF84" s="18" t="s">
        <v>34</v>
      </c>
      <c r="IG84" s="18" t="s">
        <v>44</v>
      </c>
      <c r="IH84" s="18">
        <v>10</v>
      </c>
      <c r="II84" s="18" t="s">
        <v>37</v>
      </c>
    </row>
    <row r="85" spans="1:243" s="17" customFormat="1" ht="28.5" customHeight="1">
      <c r="A85" s="54">
        <v>59.2</v>
      </c>
      <c r="B85" s="89" t="s">
        <v>221</v>
      </c>
      <c r="C85" s="56" t="s">
        <v>120</v>
      </c>
      <c r="D85" s="57">
        <v>15</v>
      </c>
      <c r="E85" s="58" t="s">
        <v>178</v>
      </c>
      <c r="F85" s="57">
        <v>0</v>
      </c>
      <c r="G85" s="59"/>
      <c r="H85" s="59"/>
      <c r="I85" s="61" t="s">
        <v>38</v>
      </c>
      <c r="J85" s="58">
        <f>IF(I85="Less(-)",-1,1)</f>
        <v>1</v>
      </c>
      <c r="K85" s="59" t="s">
        <v>62</v>
      </c>
      <c r="L85" s="59" t="s">
        <v>7</v>
      </c>
      <c r="M85" s="62"/>
      <c r="N85" s="63"/>
      <c r="O85" s="63"/>
      <c r="P85" s="64"/>
      <c r="Q85" s="63"/>
      <c r="R85" s="63"/>
      <c r="S85" s="65"/>
      <c r="T85" s="66"/>
      <c r="U85" s="66"/>
      <c r="V85" s="66"/>
      <c r="W85" s="66"/>
      <c r="X85" s="66"/>
      <c r="Y85" s="66"/>
      <c r="Z85" s="66"/>
      <c r="AA85" s="66"/>
      <c r="AB85" s="66"/>
      <c r="AC85" s="66"/>
      <c r="AD85" s="66"/>
      <c r="AE85" s="66"/>
      <c r="AF85" s="66"/>
      <c r="AG85" s="66"/>
      <c r="AH85" s="66"/>
      <c r="AI85" s="66"/>
      <c r="AJ85" s="66"/>
      <c r="AK85" s="66"/>
      <c r="AL85" s="66"/>
      <c r="AM85" s="66"/>
      <c r="AN85" s="66"/>
      <c r="AO85" s="66"/>
      <c r="AP85" s="66"/>
      <c r="AQ85" s="66"/>
      <c r="AR85" s="66"/>
      <c r="AS85" s="66"/>
      <c r="AT85" s="66"/>
      <c r="AU85" s="66"/>
      <c r="AV85" s="66"/>
      <c r="AW85" s="66"/>
      <c r="AX85" s="66"/>
      <c r="AY85" s="66"/>
      <c r="AZ85" s="66"/>
      <c r="BA85" s="67">
        <f>total_amount_ba($B$2,$D$2,D85,F85,J85,K85,M85)</f>
        <v>0</v>
      </c>
      <c r="BB85" s="68">
        <f>BA85+SUM(N85:AZ85)</f>
        <v>0</v>
      </c>
      <c r="BC85" s="69" t="str">
        <f>SpellNumber(L85,BB85)</f>
        <v>INR Zero Only</v>
      </c>
      <c r="IE85" s="18">
        <v>2</v>
      </c>
      <c r="IF85" s="18" t="s">
        <v>34</v>
      </c>
      <c r="IG85" s="18" t="s">
        <v>44</v>
      </c>
      <c r="IH85" s="18">
        <v>10</v>
      </c>
      <c r="II85" s="18" t="s">
        <v>37</v>
      </c>
    </row>
    <row r="86" spans="1:243" s="17" customFormat="1" ht="44.25" customHeight="1">
      <c r="A86" s="54">
        <v>60.1</v>
      </c>
      <c r="B86" s="70" t="s">
        <v>222</v>
      </c>
      <c r="C86" s="56" t="s">
        <v>121</v>
      </c>
      <c r="D86" s="57">
        <v>60</v>
      </c>
      <c r="E86" s="58" t="s">
        <v>210</v>
      </c>
      <c r="F86" s="57">
        <v>0</v>
      </c>
      <c r="G86" s="59"/>
      <c r="H86" s="59"/>
      <c r="I86" s="61" t="s">
        <v>38</v>
      </c>
      <c r="J86" s="58">
        <f>IF(I86="Less(-)",-1,1)</f>
        <v>1</v>
      </c>
      <c r="K86" s="59" t="s">
        <v>62</v>
      </c>
      <c r="L86" s="59" t="s">
        <v>7</v>
      </c>
      <c r="M86" s="62"/>
      <c r="N86" s="63"/>
      <c r="O86" s="63"/>
      <c r="P86" s="64"/>
      <c r="Q86" s="63"/>
      <c r="R86" s="63"/>
      <c r="S86" s="65"/>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7">
        <f>total_amount_ba($B$2,$D$2,D86,F86,J86,K86,M86)</f>
        <v>0</v>
      </c>
      <c r="BB86" s="68">
        <f>BA86+SUM(N86:AZ86)</f>
        <v>0</v>
      </c>
      <c r="BC86" s="69" t="str">
        <f>SpellNumber(L86,BB86)</f>
        <v>INR Zero Only</v>
      </c>
      <c r="IE86" s="18">
        <v>3</v>
      </c>
      <c r="IF86" s="18" t="s">
        <v>46</v>
      </c>
      <c r="IG86" s="18" t="s">
        <v>47</v>
      </c>
      <c r="IH86" s="18">
        <v>10</v>
      </c>
      <c r="II86" s="18" t="s">
        <v>37</v>
      </c>
    </row>
    <row r="87" spans="1:243" s="17" customFormat="1" ht="32.25" customHeight="1">
      <c r="A87" s="54">
        <v>60.2</v>
      </c>
      <c r="B87" s="90" t="s">
        <v>223</v>
      </c>
      <c r="C87" s="56" t="s">
        <v>122</v>
      </c>
      <c r="D87" s="57">
        <v>60</v>
      </c>
      <c r="E87" s="58" t="s">
        <v>210</v>
      </c>
      <c r="F87" s="57">
        <v>0</v>
      </c>
      <c r="G87" s="59"/>
      <c r="H87" s="59"/>
      <c r="I87" s="61" t="s">
        <v>38</v>
      </c>
      <c r="J87" s="58">
        <f t="shared" si="21"/>
        <v>1</v>
      </c>
      <c r="K87" s="59" t="s">
        <v>62</v>
      </c>
      <c r="L87" s="59" t="s">
        <v>7</v>
      </c>
      <c r="M87" s="62"/>
      <c r="N87" s="63"/>
      <c r="O87" s="63"/>
      <c r="P87" s="64"/>
      <c r="Q87" s="63"/>
      <c r="R87" s="63"/>
      <c r="S87" s="65"/>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7">
        <f t="shared" si="22"/>
        <v>0</v>
      </c>
      <c r="BB87" s="68">
        <f t="shared" si="20"/>
        <v>0</v>
      </c>
      <c r="BC87" s="69" t="str">
        <f t="shared" si="23"/>
        <v>INR Zero Only</v>
      </c>
      <c r="IE87" s="18">
        <v>1.01</v>
      </c>
      <c r="IF87" s="18" t="s">
        <v>39</v>
      </c>
      <c r="IG87" s="18" t="s">
        <v>35</v>
      </c>
      <c r="IH87" s="18">
        <v>123.223</v>
      </c>
      <c r="II87" s="18" t="s">
        <v>37</v>
      </c>
    </row>
    <row r="88" spans="1:243" s="17" customFormat="1" ht="45.75" customHeight="1">
      <c r="A88" s="54">
        <v>61.1</v>
      </c>
      <c r="B88" s="70" t="s">
        <v>224</v>
      </c>
      <c r="C88" s="56" t="s">
        <v>123</v>
      </c>
      <c r="D88" s="57">
        <v>10</v>
      </c>
      <c r="E88" s="58" t="s">
        <v>178</v>
      </c>
      <c r="F88" s="57">
        <v>0</v>
      </c>
      <c r="G88" s="59"/>
      <c r="H88" s="59"/>
      <c r="I88" s="61" t="s">
        <v>38</v>
      </c>
      <c r="J88" s="58">
        <f t="shared" si="21"/>
        <v>1</v>
      </c>
      <c r="K88" s="59" t="s">
        <v>62</v>
      </c>
      <c r="L88" s="59" t="s">
        <v>7</v>
      </c>
      <c r="M88" s="62"/>
      <c r="N88" s="63"/>
      <c r="O88" s="63"/>
      <c r="P88" s="64"/>
      <c r="Q88" s="63"/>
      <c r="R88" s="63"/>
      <c r="S88" s="65"/>
      <c r="T88" s="66"/>
      <c r="U88" s="66"/>
      <c r="V88" s="66"/>
      <c r="W88" s="66"/>
      <c r="X88" s="66"/>
      <c r="Y88" s="66"/>
      <c r="Z88" s="66"/>
      <c r="AA88" s="66"/>
      <c r="AB88" s="66"/>
      <c r="AC88" s="66"/>
      <c r="AD88" s="66"/>
      <c r="AE88" s="66"/>
      <c r="AF88" s="66"/>
      <c r="AG88" s="66"/>
      <c r="AH88" s="66"/>
      <c r="AI88" s="66"/>
      <c r="AJ88" s="66"/>
      <c r="AK88" s="66"/>
      <c r="AL88" s="66"/>
      <c r="AM88" s="66"/>
      <c r="AN88" s="66"/>
      <c r="AO88" s="66"/>
      <c r="AP88" s="66"/>
      <c r="AQ88" s="66"/>
      <c r="AR88" s="66"/>
      <c r="AS88" s="66"/>
      <c r="AT88" s="66"/>
      <c r="AU88" s="66"/>
      <c r="AV88" s="66"/>
      <c r="AW88" s="66"/>
      <c r="AX88" s="66"/>
      <c r="AY88" s="66"/>
      <c r="AZ88" s="66"/>
      <c r="BA88" s="67">
        <f t="shared" si="22"/>
        <v>0</v>
      </c>
      <c r="BB88" s="68">
        <f t="shared" si="20"/>
        <v>0</v>
      </c>
      <c r="BC88" s="69" t="str">
        <f t="shared" si="23"/>
        <v>INR Zero Only</v>
      </c>
      <c r="IE88" s="18">
        <v>3</v>
      </c>
      <c r="IF88" s="18" t="s">
        <v>46</v>
      </c>
      <c r="IG88" s="18" t="s">
        <v>47</v>
      </c>
      <c r="IH88" s="18">
        <v>10</v>
      </c>
      <c r="II88" s="18" t="s">
        <v>37</v>
      </c>
    </row>
    <row r="89" spans="1:243" s="17" customFormat="1" ht="21" customHeight="1">
      <c r="A89" s="54">
        <v>61.2</v>
      </c>
      <c r="B89" s="89" t="s">
        <v>218</v>
      </c>
      <c r="C89" s="56" t="s">
        <v>124</v>
      </c>
      <c r="D89" s="57">
        <v>10</v>
      </c>
      <c r="E89" s="58" t="s">
        <v>178</v>
      </c>
      <c r="F89" s="57">
        <v>0</v>
      </c>
      <c r="G89" s="59"/>
      <c r="H89" s="59"/>
      <c r="I89" s="61" t="s">
        <v>38</v>
      </c>
      <c r="J89" s="58">
        <f>IF(I89="Less(-)",-1,1)</f>
        <v>1</v>
      </c>
      <c r="K89" s="59" t="s">
        <v>62</v>
      </c>
      <c r="L89" s="59" t="s">
        <v>7</v>
      </c>
      <c r="M89" s="62"/>
      <c r="N89" s="63"/>
      <c r="O89" s="63"/>
      <c r="P89" s="64"/>
      <c r="Q89" s="63"/>
      <c r="R89" s="63"/>
      <c r="S89" s="65"/>
      <c r="T89" s="66"/>
      <c r="U89" s="66"/>
      <c r="V89" s="66"/>
      <c r="W89" s="66"/>
      <c r="X89" s="66"/>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7">
        <f t="shared" si="22"/>
        <v>0</v>
      </c>
      <c r="BB89" s="68">
        <f>BA89+SUM(N89:AZ89)</f>
        <v>0</v>
      </c>
      <c r="BC89" s="69" t="str">
        <f t="shared" si="23"/>
        <v>INR Zero Only</v>
      </c>
      <c r="IE89" s="18">
        <v>3</v>
      </c>
      <c r="IF89" s="18" t="s">
        <v>46</v>
      </c>
      <c r="IG89" s="18" t="s">
        <v>47</v>
      </c>
      <c r="IH89" s="18">
        <v>10</v>
      </c>
      <c r="II89" s="18" t="s">
        <v>37</v>
      </c>
    </row>
    <row r="90" spans="1:243" s="17" customFormat="1" ht="81" customHeight="1">
      <c r="A90" s="54">
        <v>62.1</v>
      </c>
      <c r="B90" s="70" t="s">
        <v>225</v>
      </c>
      <c r="C90" s="56" t="s">
        <v>125</v>
      </c>
      <c r="D90" s="57">
        <v>10</v>
      </c>
      <c r="E90" s="58" t="s">
        <v>178</v>
      </c>
      <c r="F90" s="57">
        <v>0</v>
      </c>
      <c r="G90" s="59"/>
      <c r="H90" s="59"/>
      <c r="I90" s="61" t="s">
        <v>38</v>
      </c>
      <c r="J90" s="58">
        <f>IF(I90="Less(-)",-1,1)</f>
        <v>1</v>
      </c>
      <c r="K90" s="59" t="s">
        <v>62</v>
      </c>
      <c r="L90" s="59" t="s">
        <v>7</v>
      </c>
      <c r="M90" s="62"/>
      <c r="N90" s="63"/>
      <c r="O90" s="63"/>
      <c r="P90" s="64"/>
      <c r="Q90" s="63"/>
      <c r="R90" s="63"/>
      <c r="S90" s="65"/>
      <c r="T90" s="66"/>
      <c r="U90" s="66"/>
      <c r="V90" s="66"/>
      <c r="W90" s="66"/>
      <c r="X90" s="66"/>
      <c r="Y90" s="66"/>
      <c r="Z90" s="66"/>
      <c r="AA90" s="66"/>
      <c r="AB90" s="66"/>
      <c r="AC90" s="66"/>
      <c r="AD90" s="66"/>
      <c r="AE90" s="66"/>
      <c r="AF90" s="66"/>
      <c r="AG90" s="66"/>
      <c r="AH90" s="66"/>
      <c r="AI90" s="66"/>
      <c r="AJ90" s="66"/>
      <c r="AK90" s="66"/>
      <c r="AL90" s="66"/>
      <c r="AM90" s="66"/>
      <c r="AN90" s="66"/>
      <c r="AO90" s="66"/>
      <c r="AP90" s="66"/>
      <c r="AQ90" s="66"/>
      <c r="AR90" s="66"/>
      <c r="AS90" s="66"/>
      <c r="AT90" s="66"/>
      <c r="AU90" s="66"/>
      <c r="AV90" s="66"/>
      <c r="AW90" s="66"/>
      <c r="AX90" s="66"/>
      <c r="AY90" s="66"/>
      <c r="AZ90" s="66"/>
      <c r="BA90" s="67">
        <f t="shared" si="22"/>
        <v>0</v>
      </c>
      <c r="BB90" s="68">
        <f>BA90+SUM(N90:AZ90)</f>
        <v>0</v>
      </c>
      <c r="BC90" s="69" t="str">
        <f t="shared" si="23"/>
        <v>INR Zero Only</v>
      </c>
      <c r="IE90" s="18">
        <v>1.01</v>
      </c>
      <c r="IF90" s="18" t="s">
        <v>39</v>
      </c>
      <c r="IG90" s="18" t="s">
        <v>35</v>
      </c>
      <c r="IH90" s="18">
        <v>123.223</v>
      </c>
      <c r="II90" s="18" t="s">
        <v>37</v>
      </c>
    </row>
    <row r="91" spans="1:243" s="17" customFormat="1" ht="19.5" customHeight="1">
      <c r="A91" s="54">
        <v>62.2</v>
      </c>
      <c r="B91" s="90" t="s">
        <v>226</v>
      </c>
      <c r="C91" s="56" t="s">
        <v>126</v>
      </c>
      <c r="D91" s="57">
        <v>10</v>
      </c>
      <c r="E91" s="58" t="s">
        <v>178</v>
      </c>
      <c r="F91" s="57">
        <v>0</v>
      </c>
      <c r="G91" s="59"/>
      <c r="H91" s="59"/>
      <c r="I91" s="61" t="s">
        <v>38</v>
      </c>
      <c r="J91" s="58">
        <f t="shared" si="21"/>
        <v>1</v>
      </c>
      <c r="K91" s="59" t="s">
        <v>62</v>
      </c>
      <c r="L91" s="59" t="s">
        <v>7</v>
      </c>
      <c r="M91" s="62"/>
      <c r="N91" s="63"/>
      <c r="O91" s="63"/>
      <c r="P91" s="64"/>
      <c r="Q91" s="63"/>
      <c r="R91" s="63"/>
      <c r="S91" s="65"/>
      <c r="T91" s="66"/>
      <c r="U91" s="66"/>
      <c r="V91" s="66"/>
      <c r="W91" s="66"/>
      <c r="X91" s="66"/>
      <c r="Y91" s="66"/>
      <c r="Z91" s="66"/>
      <c r="AA91" s="66"/>
      <c r="AB91" s="66"/>
      <c r="AC91" s="66"/>
      <c r="AD91" s="66"/>
      <c r="AE91" s="66"/>
      <c r="AF91" s="66"/>
      <c r="AG91" s="66"/>
      <c r="AH91" s="66"/>
      <c r="AI91" s="66"/>
      <c r="AJ91" s="66"/>
      <c r="AK91" s="66"/>
      <c r="AL91" s="66"/>
      <c r="AM91" s="66"/>
      <c r="AN91" s="66"/>
      <c r="AO91" s="66"/>
      <c r="AP91" s="66"/>
      <c r="AQ91" s="66"/>
      <c r="AR91" s="66"/>
      <c r="AS91" s="66"/>
      <c r="AT91" s="66"/>
      <c r="AU91" s="66"/>
      <c r="AV91" s="66"/>
      <c r="AW91" s="66"/>
      <c r="AX91" s="66"/>
      <c r="AY91" s="66"/>
      <c r="AZ91" s="66"/>
      <c r="BA91" s="67">
        <f t="shared" si="22"/>
        <v>0</v>
      </c>
      <c r="BB91" s="68">
        <f t="shared" si="20"/>
        <v>0</v>
      </c>
      <c r="BC91" s="69" t="str">
        <f t="shared" si="23"/>
        <v>INR Zero Only</v>
      </c>
      <c r="IE91" s="18">
        <v>2</v>
      </c>
      <c r="IF91" s="18" t="s">
        <v>34</v>
      </c>
      <c r="IG91" s="18" t="s">
        <v>44</v>
      </c>
      <c r="IH91" s="18">
        <v>10</v>
      </c>
      <c r="II91" s="18" t="s">
        <v>37</v>
      </c>
    </row>
    <row r="92" spans="1:243" s="17" customFormat="1" ht="68.25" customHeight="1">
      <c r="A92" s="54">
        <v>63</v>
      </c>
      <c r="B92" s="70" t="s">
        <v>227</v>
      </c>
      <c r="C92" s="56" t="s">
        <v>127</v>
      </c>
      <c r="D92" s="57">
        <v>958</v>
      </c>
      <c r="E92" s="58" t="s">
        <v>159</v>
      </c>
      <c r="F92" s="57">
        <v>0</v>
      </c>
      <c r="G92" s="59"/>
      <c r="H92" s="59"/>
      <c r="I92" s="61" t="s">
        <v>38</v>
      </c>
      <c r="J92" s="58">
        <f t="shared" si="21"/>
        <v>1</v>
      </c>
      <c r="K92" s="59" t="s">
        <v>62</v>
      </c>
      <c r="L92" s="59" t="s">
        <v>7</v>
      </c>
      <c r="M92" s="62"/>
      <c r="N92" s="63"/>
      <c r="O92" s="63"/>
      <c r="P92" s="64"/>
      <c r="Q92" s="63"/>
      <c r="R92" s="63"/>
      <c r="S92" s="65"/>
      <c r="T92" s="66"/>
      <c r="U92" s="66"/>
      <c r="V92" s="66"/>
      <c r="W92" s="66"/>
      <c r="X92" s="66"/>
      <c r="Y92" s="66"/>
      <c r="Z92" s="66"/>
      <c r="AA92" s="66"/>
      <c r="AB92" s="66"/>
      <c r="AC92" s="66"/>
      <c r="AD92" s="66"/>
      <c r="AE92" s="66"/>
      <c r="AF92" s="66"/>
      <c r="AG92" s="66"/>
      <c r="AH92" s="66"/>
      <c r="AI92" s="66"/>
      <c r="AJ92" s="66"/>
      <c r="AK92" s="66"/>
      <c r="AL92" s="66"/>
      <c r="AM92" s="66"/>
      <c r="AN92" s="66"/>
      <c r="AO92" s="66"/>
      <c r="AP92" s="66"/>
      <c r="AQ92" s="66"/>
      <c r="AR92" s="66"/>
      <c r="AS92" s="66"/>
      <c r="AT92" s="66"/>
      <c r="AU92" s="66"/>
      <c r="AV92" s="66"/>
      <c r="AW92" s="66"/>
      <c r="AX92" s="66"/>
      <c r="AY92" s="66"/>
      <c r="AZ92" s="66"/>
      <c r="BA92" s="67">
        <f t="shared" si="22"/>
        <v>0</v>
      </c>
      <c r="BB92" s="68">
        <f t="shared" si="20"/>
        <v>0</v>
      </c>
      <c r="BC92" s="69" t="str">
        <f t="shared" si="23"/>
        <v>INR Zero Only</v>
      </c>
      <c r="IE92" s="18">
        <v>1.01</v>
      </c>
      <c r="IF92" s="18" t="s">
        <v>39</v>
      </c>
      <c r="IG92" s="18" t="s">
        <v>35</v>
      </c>
      <c r="IH92" s="18">
        <v>123.223</v>
      </c>
      <c r="II92" s="18" t="s">
        <v>37</v>
      </c>
    </row>
    <row r="93" spans="1:243" s="17" customFormat="1" ht="42.75" customHeight="1">
      <c r="A93" s="54">
        <v>64.1</v>
      </c>
      <c r="B93" s="96" t="s">
        <v>228</v>
      </c>
      <c r="C93" s="56" t="s">
        <v>128</v>
      </c>
      <c r="D93" s="57">
        <v>6</v>
      </c>
      <c r="E93" s="58" t="s">
        <v>178</v>
      </c>
      <c r="F93" s="57">
        <v>0</v>
      </c>
      <c r="G93" s="59"/>
      <c r="H93" s="60"/>
      <c r="I93" s="61" t="s">
        <v>38</v>
      </c>
      <c r="J93" s="58">
        <f>IF(I93="Less(-)",-1,1)</f>
        <v>1</v>
      </c>
      <c r="K93" s="59" t="s">
        <v>62</v>
      </c>
      <c r="L93" s="59" t="s">
        <v>7</v>
      </c>
      <c r="M93" s="62"/>
      <c r="N93" s="63"/>
      <c r="O93" s="63"/>
      <c r="P93" s="64"/>
      <c r="Q93" s="63"/>
      <c r="R93" s="63"/>
      <c r="S93" s="65"/>
      <c r="T93" s="66"/>
      <c r="U93" s="66"/>
      <c r="V93" s="66"/>
      <c r="W93" s="66"/>
      <c r="X93" s="66"/>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7">
        <f>total_amount_ba($B$2,$D$2,D93,F93,J93,K93,M93)</f>
        <v>0</v>
      </c>
      <c r="BB93" s="68">
        <f>BA93+SUM(N93:AZ93)</f>
        <v>0</v>
      </c>
      <c r="BC93" s="69" t="str">
        <f>SpellNumber(L93,BB93)</f>
        <v>INR Zero Only</v>
      </c>
      <c r="IE93" s="18">
        <v>1.01</v>
      </c>
      <c r="IF93" s="18" t="s">
        <v>39</v>
      </c>
      <c r="IG93" s="18" t="s">
        <v>35</v>
      </c>
      <c r="IH93" s="18">
        <v>123.223</v>
      </c>
      <c r="II93" s="18" t="s">
        <v>37</v>
      </c>
    </row>
    <row r="94" spans="1:243" s="17" customFormat="1" ht="29.25" customHeight="1">
      <c r="A94" s="54">
        <v>64.2</v>
      </c>
      <c r="B94" s="89" t="s">
        <v>229</v>
      </c>
      <c r="C94" s="56" t="s">
        <v>129</v>
      </c>
      <c r="D94" s="57">
        <v>6</v>
      </c>
      <c r="E94" s="58" t="s">
        <v>178</v>
      </c>
      <c r="F94" s="57">
        <v>0</v>
      </c>
      <c r="G94" s="59"/>
      <c r="H94" s="59"/>
      <c r="I94" s="61" t="s">
        <v>38</v>
      </c>
      <c r="J94" s="58">
        <f t="shared" si="21"/>
        <v>1</v>
      </c>
      <c r="K94" s="59" t="s">
        <v>62</v>
      </c>
      <c r="L94" s="59" t="s">
        <v>7</v>
      </c>
      <c r="M94" s="62"/>
      <c r="N94" s="63"/>
      <c r="O94" s="63"/>
      <c r="P94" s="64"/>
      <c r="Q94" s="63"/>
      <c r="R94" s="63"/>
      <c r="S94" s="65"/>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7">
        <f t="shared" si="22"/>
        <v>0</v>
      </c>
      <c r="BB94" s="68">
        <f t="shared" si="20"/>
        <v>0</v>
      </c>
      <c r="BC94" s="69" t="str">
        <f t="shared" si="23"/>
        <v>INR Zero Only</v>
      </c>
      <c r="IE94" s="18">
        <v>3</v>
      </c>
      <c r="IF94" s="18" t="s">
        <v>46</v>
      </c>
      <c r="IG94" s="18" t="s">
        <v>47</v>
      </c>
      <c r="IH94" s="18">
        <v>10</v>
      </c>
      <c r="II94" s="18" t="s">
        <v>37</v>
      </c>
    </row>
    <row r="95" spans="1:243" s="17" customFormat="1" ht="45" customHeight="1">
      <c r="A95" s="54">
        <v>65.1</v>
      </c>
      <c r="B95" s="96" t="s">
        <v>230</v>
      </c>
      <c r="C95" s="56" t="s">
        <v>130</v>
      </c>
      <c r="D95" s="57">
        <v>3</v>
      </c>
      <c r="E95" s="58" t="s">
        <v>178</v>
      </c>
      <c r="F95" s="57">
        <v>0</v>
      </c>
      <c r="G95" s="59"/>
      <c r="H95" s="59"/>
      <c r="I95" s="61" t="s">
        <v>38</v>
      </c>
      <c r="J95" s="58">
        <f t="shared" si="21"/>
        <v>1</v>
      </c>
      <c r="K95" s="59" t="s">
        <v>62</v>
      </c>
      <c r="L95" s="59" t="s">
        <v>7</v>
      </c>
      <c r="M95" s="62"/>
      <c r="N95" s="63"/>
      <c r="O95" s="63"/>
      <c r="P95" s="64"/>
      <c r="Q95" s="63"/>
      <c r="R95" s="63"/>
      <c r="S95" s="65"/>
      <c r="T95" s="66"/>
      <c r="U95" s="66"/>
      <c r="V95" s="66"/>
      <c r="W95" s="66"/>
      <c r="X95" s="66"/>
      <c r="Y95" s="66"/>
      <c r="Z95" s="66"/>
      <c r="AA95" s="66"/>
      <c r="AB95" s="66"/>
      <c r="AC95" s="66"/>
      <c r="AD95" s="66"/>
      <c r="AE95" s="66"/>
      <c r="AF95" s="66"/>
      <c r="AG95" s="66"/>
      <c r="AH95" s="66"/>
      <c r="AI95" s="66"/>
      <c r="AJ95" s="66"/>
      <c r="AK95" s="66"/>
      <c r="AL95" s="66"/>
      <c r="AM95" s="66"/>
      <c r="AN95" s="66"/>
      <c r="AO95" s="66"/>
      <c r="AP95" s="66"/>
      <c r="AQ95" s="66"/>
      <c r="AR95" s="66"/>
      <c r="AS95" s="66"/>
      <c r="AT95" s="66"/>
      <c r="AU95" s="66"/>
      <c r="AV95" s="66"/>
      <c r="AW95" s="66"/>
      <c r="AX95" s="66"/>
      <c r="AY95" s="66"/>
      <c r="AZ95" s="66"/>
      <c r="BA95" s="67">
        <f aca="true" t="shared" si="24" ref="BA95:BA102">total_amount_ba($B$2,$D$2,D95,F95,J95,K95,M95)</f>
        <v>0</v>
      </c>
      <c r="BB95" s="68">
        <f t="shared" si="20"/>
        <v>0</v>
      </c>
      <c r="BC95" s="69" t="str">
        <f aca="true" t="shared" si="25" ref="BC95:BC102">SpellNumber(L95,BB95)</f>
        <v>INR Zero Only</v>
      </c>
      <c r="IE95" s="18">
        <v>1.02</v>
      </c>
      <c r="IF95" s="18" t="s">
        <v>41</v>
      </c>
      <c r="IG95" s="18" t="s">
        <v>42</v>
      </c>
      <c r="IH95" s="18">
        <v>213</v>
      </c>
      <c r="II95" s="18" t="s">
        <v>37</v>
      </c>
    </row>
    <row r="96" spans="1:243" s="17" customFormat="1" ht="33.75" customHeight="1">
      <c r="A96" s="54">
        <v>65.2</v>
      </c>
      <c r="B96" s="90" t="s">
        <v>231</v>
      </c>
      <c r="C96" s="56" t="s">
        <v>131</v>
      </c>
      <c r="D96" s="57">
        <v>3</v>
      </c>
      <c r="E96" s="58" t="s">
        <v>178</v>
      </c>
      <c r="F96" s="57">
        <v>0</v>
      </c>
      <c r="G96" s="59"/>
      <c r="H96" s="59"/>
      <c r="I96" s="61" t="s">
        <v>38</v>
      </c>
      <c r="J96" s="58">
        <f t="shared" si="21"/>
        <v>1</v>
      </c>
      <c r="K96" s="59" t="s">
        <v>62</v>
      </c>
      <c r="L96" s="59" t="s">
        <v>7</v>
      </c>
      <c r="M96" s="62"/>
      <c r="N96" s="63"/>
      <c r="O96" s="63"/>
      <c r="P96" s="64"/>
      <c r="Q96" s="63"/>
      <c r="R96" s="63"/>
      <c r="S96" s="65"/>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7">
        <f t="shared" si="24"/>
        <v>0</v>
      </c>
      <c r="BB96" s="68">
        <f t="shared" si="20"/>
        <v>0</v>
      </c>
      <c r="BC96" s="69" t="str">
        <f t="shared" si="25"/>
        <v>INR Zero Only</v>
      </c>
      <c r="IE96" s="18">
        <v>3</v>
      </c>
      <c r="IF96" s="18" t="s">
        <v>46</v>
      </c>
      <c r="IG96" s="18" t="s">
        <v>47</v>
      </c>
      <c r="IH96" s="18">
        <v>10</v>
      </c>
      <c r="II96" s="18" t="s">
        <v>37</v>
      </c>
    </row>
    <row r="97" spans="1:243" s="17" customFormat="1" ht="42" customHeight="1">
      <c r="A97" s="54">
        <v>66.1</v>
      </c>
      <c r="B97" s="93" t="s">
        <v>232</v>
      </c>
      <c r="C97" s="56" t="s">
        <v>132</v>
      </c>
      <c r="D97" s="57">
        <v>2</v>
      </c>
      <c r="E97" s="58" t="s">
        <v>178</v>
      </c>
      <c r="F97" s="57">
        <v>0</v>
      </c>
      <c r="G97" s="59"/>
      <c r="H97" s="59"/>
      <c r="I97" s="61" t="s">
        <v>38</v>
      </c>
      <c r="J97" s="58">
        <f t="shared" si="21"/>
        <v>1</v>
      </c>
      <c r="K97" s="59" t="s">
        <v>62</v>
      </c>
      <c r="L97" s="59" t="s">
        <v>7</v>
      </c>
      <c r="M97" s="62"/>
      <c r="N97" s="63"/>
      <c r="O97" s="63"/>
      <c r="P97" s="64"/>
      <c r="Q97" s="63"/>
      <c r="R97" s="63"/>
      <c r="S97" s="65"/>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c r="AT97" s="66"/>
      <c r="AU97" s="66"/>
      <c r="AV97" s="66"/>
      <c r="AW97" s="66"/>
      <c r="AX97" s="66"/>
      <c r="AY97" s="66"/>
      <c r="AZ97" s="66"/>
      <c r="BA97" s="67">
        <f t="shared" si="24"/>
        <v>0</v>
      </c>
      <c r="BB97" s="68">
        <f t="shared" si="20"/>
        <v>0</v>
      </c>
      <c r="BC97" s="69" t="str">
        <f t="shared" si="25"/>
        <v>INR Zero Only</v>
      </c>
      <c r="IE97" s="18">
        <v>2</v>
      </c>
      <c r="IF97" s="18" t="s">
        <v>34</v>
      </c>
      <c r="IG97" s="18" t="s">
        <v>44</v>
      </c>
      <c r="IH97" s="18">
        <v>10</v>
      </c>
      <c r="II97" s="18" t="s">
        <v>37</v>
      </c>
    </row>
    <row r="98" spans="1:243" s="17" customFormat="1" ht="21.75" customHeight="1">
      <c r="A98" s="54">
        <v>66.2</v>
      </c>
      <c r="B98" s="89" t="s">
        <v>233</v>
      </c>
      <c r="C98" s="56" t="s">
        <v>133</v>
      </c>
      <c r="D98" s="57">
        <v>2</v>
      </c>
      <c r="E98" s="58" t="s">
        <v>178</v>
      </c>
      <c r="F98" s="57">
        <v>0</v>
      </c>
      <c r="G98" s="59"/>
      <c r="H98" s="59"/>
      <c r="I98" s="61" t="s">
        <v>38</v>
      </c>
      <c r="J98" s="58">
        <f t="shared" si="21"/>
        <v>1</v>
      </c>
      <c r="K98" s="59" t="s">
        <v>62</v>
      </c>
      <c r="L98" s="59" t="s">
        <v>7</v>
      </c>
      <c r="M98" s="62"/>
      <c r="N98" s="63"/>
      <c r="O98" s="63"/>
      <c r="P98" s="64"/>
      <c r="Q98" s="63"/>
      <c r="R98" s="63"/>
      <c r="S98" s="65"/>
      <c r="T98" s="66"/>
      <c r="U98" s="66"/>
      <c r="V98" s="66"/>
      <c r="W98" s="66"/>
      <c r="X98" s="66"/>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6"/>
      <c r="AY98" s="66"/>
      <c r="AZ98" s="66"/>
      <c r="BA98" s="67">
        <f t="shared" si="24"/>
        <v>0</v>
      </c>
      <c r="BB98" s="68">
        <f t="shared" si="20"/>
        <v>0</v>
      </c>
      <c r="BC98" s="69" t="str">
        <f t="shared" si="25"/>
        <v>INR Zero Only</v>
      </c>
      <c r="IE98" s="18">
        <v>3</v>
      </c>
      <c r="IF98" s="18" t="s">
        <v>46</v>
      </c>
      <c r="IG98" s="18" t="s">
        <v>47</v>
      </c>
      <c r="IH98" s="18">
        <v>10</v>
      </c>
      <c r="II98" s="18" t="s">
        <v>37</v>
      </c>
    </row>
    <row r="99" spans="1:243" s="17" customFormat="1" ht="24" customHeight="1">
      <c r="A99" s="54">
        <v>66.3</v>
      </c>
      <c r="B99" s="90" t="s">
        <v>234</v>
      </c>
      <c r="C99" s="56" t="s">
        <v>134</v>
      </c>
      <c r="D99" s="57">
        <v>2</v>
      </c>
      <c r="E99" s="58" t="s">
        <v>178</v>
      </c>
      <c r="F99" s="57">
        <v>0</v>
      </c>
      <c r="G99" s="59"/>
      <c r="H99" s="59"/>
      <c r="I99" s="61" t="s">
        <v>38</v>
      </c>
      <c r="J99" s="58">
        <f>IF(I99="Less(-)",-1,1)</f>
        <v>1</v>
      </c>
      <c r="K99" s="59" t="s">
        <v>62</v>
      </c>
      <c r="L99" s="59" t="s">
        <v>7</v>
      </c>
      <c r="M99" s="62"/>
      <c r="N99" s="63"/>
      <c r="O99" s="63"/>
      <c r="P99" s="64"/>
      <c r="Q99" s="63"/>
      <c r="R99" s="63"/>
      <c r="S99" s="65"/>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7">
        <f t="shared" si="24"/>
        <v>0</v>
      </c>
      <c r="BB99" s="68">
        <f>BA99+SUM(N99:AZ99)</f>
        <v>0</v>
      </c>
      <c r="BC99" s="69" t="str">
        <f t="shared" si="25"/>
        <v>INR Zero Only</v>
      </c>
      <c r="IE99" s="18">
        <v>1.01</v>
      </c>
      <c r="IF99" s="18" t="s">
        <v>39</v>
      </c>
      <c r="IG99" s="18" t="s">
        <v>35</v>
      </c>
      <c r="IH99" s="18">
        <v>123.223</v>
      </c>
      <c r="II99" s="18" t="s">
        <v>37</v>
      </c>
    </row>
    <row r="100" spans="1:243" s="17" customFormat="1" ht="19.5" customHeight="1">
      <c r="A100" s="54">
        <v>66.4</v>
      </c>
      <c r="B100" s="90" t="s">
        <v>235</v>
      </c>
      <c r="C100" s="56" t="s">
        <v>135</v>
      </c>
      <c r="D100" s="57">
        <v>2</v>
      </c>
      <c r="E100" s="58" t="s">
        <v>178</v>
      </c>
      <c r="F100" s="57">
        <v>0</v>
      </c>
      <c r="G100" s="59"/>
      <c r="H100" s="59"/>
      <c r="I100" s="61" t="s">
        <v>38</v>
      </c>
      <c r="J100" s="58">
        <f>IF(I100="Less(-)",-1,1)</f>
        <v>1</v>
      </c>
      <c r="K100" s="59" t="s">
        <v>62</v>
      </c>
      <c r="L100" s="59" t="s">
        <v>7</v>
      </c>
      <c r="M100" s="62"/>
      <c r="N100" s="63"/>
      <c r="O100" s="63"/>
      <c r="P100" s="64"/>
      <c r="Q100" s="63"/>
      <c r="R100" s="63"/>
      <c r="S100" s="65"/>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7">
        <f t="shared" si="24"/>
        <v>0</v>
      </c>
      <c r="BB100" s="68">
        <f t="shared" si="20"/>
        <v>0</v>
      </c>
      <c r="BC100" s="69" t="str">
        <f t="shared" si="25"/>
        <v>INR Zero Only</v>
      </c>
      <c r="IE100" s="18">
        <v>1.01</v>
      </c>
      <c r="IF100" s="18" t="s">
        <v>39</v>
      </c>
      <c r="IG100" s="18" t="s">
        <v>35</v>
      </c>
      <c r="IH100" s="18">
        <v>123.223</v>
      </c>
      <c r="II100" s="18" t="s">
        <v>37</v>
      </c>
    </row>
    <row r="101" spans="1:243" s="17" customFormat="1" ht="40.5" customHeight="1">
      <c r="A101" s="54">
        <v>67</v>
      </c>
      <c r="B101" s="97" t="s">
        <v>236</v>
      </c>
      <c r="C101" s="56" t="s">
        <v>136</v>
      </c>
      <c r="D101" s="57">
        <v>36</v>
      </c>
      <c r="E101" s="58" t="s">
        <v>142</v>
      </c>
      <c r="F101" s="57">
        <v>0</v>
      </c>
      <c r="G101" s="59"/>
      <c r="H101" s="59"/>
      <c r="I101" s="61" t="s">
        <v>38</v>
      </c>
      <c r="J101" s="58">
        <f>IF(I101="Less(-)",-1,1)</f>
        <v>1</v>
      </c>
      <c r="K101" s="59" t="s">
        <v>62</v>
      </c>
      <c r="L101" s="59" t="s">
        <v>7</v>
      </c>
      <c r="M101" s="62"/>
      <c r="N101" s="63"/>
      <c r="O101" s="63"/>
      <c r="P101" s="72"/>
      <c r="Q101" s="63"/>
      <c r="R101" s="63"/>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75"/>
      <c r="AV101" s="66"/>
      <c r="AW101" s="66"/>
      <c r="AX101" s="66"/>
      <c r="AY101" s="66"/>
      <c r="AZ101" s="66"/>
      <c r="BA101" s="67">
        <f t="shared" si="24"/>
        <v>0</v>
      </c>
      <c r="BB101" s="68">
        <f t="shared" si="20"/>
        <v>0</v>
      </c>
      <c r="BC101" s="69" t="str">
        <f t="shared" si="25"/>
        <v>INR Zero Only</v>
      </c>
      <c r="IE101" s="18">
        <v>1.02</v>
      </c>
      <c r="IF101" s="18" t="s">
        <v>41</v>
      </c>
      <c r="IG101" s="18" t="s">
        <v>42</v>
      </c>
      <c r="IH101" s="18">
        <v>213</v>
      </c>
      <c r="II101" s="18" t="s">
        <v>37</v>
      </c>
    </row>
    <row r="102" spans="1:243" s="17" customFormat="1" ht="55.5" customHeight="1">
      <c r="A102" s="54">
        <v>68</v>
      </c>
      <c r="B102" s="96" t="s">
        <v>237</v>
      </c>
      <c r="C102" s="56" t="s">
        <v>137</v>
      </c>
      <c r="D102" s="57">
        <v>2.43</v>
      </c>
      <c r="E102" s="58" t="s">
        <v>159</v>
      </c>
      <c r="F102" s="57">
        <v>0</v>
      </c>
      <c r="G102" s="59"/>
      <c r="H102" s="60"/>
      <c r="I102" s="61" t="s">
        <v>38</v>
      </c>
      <c r="J102" s="58">
        <f>IF(I102="Less(-)",-1,1)</f>
        <v>1</v>
      </c>
      <c r="K102" s="59" t="s">
        <v>62</v>
      </c>
      <c r="L102" s="59" t="s">
        <v>7</v>
      </c>
      <c r="M102" s="62"/>
      <c r="N102" s="63"/>
      <c r="O102" s="63"/>
      <c r="P102" s="64"/>
      <c r="Q102" s="63"/>
      <c r="R102" s="63"/>
      <c r="S102" s="65"/>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6"/>
      <c r="AY102" s="66"/>
      <c r="AZ102" s="66"/>
      <c r="BA102" s="67">
        <f t="shared" si="24"/>
        <v>0</v>
      </c>
      <c r="BB102" s="68">
        <f>BA102+SUM(N102:AZ102)</f>
        <v>0</v>
      </c>
      <c r="BC102" s="69" t="str">
        <f t="shared" si="25"/>
        <v>INR Zero Only</v>
      </c>
      <c r="IE102" s="18">
        <v>1.01</v>
      </c>
      <c r="IF102" s="18" t="s">
        <v>39</v>
      </c>
      <c r="IG102" s="18" t="s">
        <v>35</v>
      </c>
      <c r="IH102" s="18">
        <v>123.223</v>
      </c>
      <c r="II102" s="18" t="s">
        <v>37</v>
      </c>
    </row>
    <row r="103" spans="1:243" s="17" customFormat="1" ht="33" customHeight="1">
      <c r="A103" s="39" t="s">
        <v>60</v>
      </c>
      <c r="B103" s="40"/>
      <c r="C103" s="41"/>
      <c r="D103" s="42"/>
      <c r="E103" s="42"/>
      <c r="F103" s="42"/>
      <c r="G103" s="42"/>
      <c r="H103" s="43"/>
      <c r="I103" s="43"/>
      <c r="J103" s="43"/>
      <c r="K103" s="43"/>
      <c r="L103" s="44"/>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6">
        <f>SUM(BA13:BA102)</f>
        <v>0</v>
      </c>
      <c r="BB103" s="46">
        <f>SUM(BB13:BB102)</f>
        <v>0</v>
      </c>
      <c r="BC103" s="47" t="str">
        <f>SpellNumber($E$2,BB103)</f>
        <v>INR Zero Only</v>
      </c>
      <c r="IE103" s="18">
        <v>4</v>
      </c>
      <c r="IF103" s="18" t="s">
        <v>41</v>
      </c>
      <c r="IG103" s="18" t="s">
        <v>59</v>
      </c>
      <c r="IH103" s="18">
        <v>10</v>
      </c>
      <c r="II103" s="18" t="s">
        <v>37</v>
      </c>
    </row>
    <row r="104" spans="1:243" s="30" customFormat="1" ht="39" customHeight="1" hidden="1">
      <c r="A104" s="20" t="s">
        <v>64</v>
      </c>
      <c r="B104" s="21"/>
      <c r="C104" s="22"/>
      <c r="D104" s="23"/>
      <c r="E104" s="24" t="s">
        <v>61</v>
      </c>
      <c r="F104" s="37"/>
      <c r="G104" s="25"/>
      <c r="H104" s="26"/>
      <c r="I104" s="26"/>
      <c r="J104" s="26"/>
      <c r="K104" s="27"/>
      <c r="L104" s="28"/>
      <c r="M104" s="29"/>
      <c r="O104" s="17"/>
      <c r="P104" s="17"/>
      <c r="Q104" s="17"/>
      <c r="R104" s="17"/>
      <c r="S104" s="17"/>
      <c r="BA104" s="35">
        <f>IF(ISBLANK(F104),0,IF(E104="Excess (+)",ROUND(BA103+(BA103*F104),2),IF(E104="Less (-)",ROUND(BA103+(BA103*F104*(-1)),2),0)))</f>
        <v>0</v>
      </c>
      <c r="BB104" s="36">
        <f>ROUND(BA104,0)</f>
        <v>0</v>
      </c>
      <c r="BC104" s="16" t="str">
        <f>SpellNumber(L104,BB104)</f>
        <v> Zero Only</v>
      </c>
      <c r="IE104" s="31"/>
      <c r="IF104" s="31"/>
      <c r="IG104" s="31"/>
      <c r="IH104" s="31"/>
      <c r="II104" s="31"/>
    </row>
    <row r="105" spans="1:243" s="30" customFormat="1" ht="33" customHeight="1">
      <c r="A105" s="19" t="s">
        <v>63</v>
      </c>
      <c r="B105" s="19"/>
      <c r="C105" s="101" t="str">
        <f>SpellNumber($E$2,BB103)</f>
        <v>INR Zero Only</v>
      </c>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3"/>
      <c r="IE105" s="31"/>
      <c r="IF105" s="31"/>
      <c r="IG105" s="31"/>
      <c r="IH105" s="31"/>
      <c r="II105" s="31"/>
    </row>
    <row r="106" spans="3:243" s="14" customFormat="1" ht="15">
      <c r="C106" s="32"/>
      <c r="D106" s="32"/>
      <c r="E106" s="32"/>
      <c r="F106" s="32"/>
      <c r="G106" s="32"/>
      <c r="H106" s="32"/>
      <c r="I106" s="32"/>
      <c r="J106" s="32"/>
      <c r="K106" s="32"/>
      <c r="L106" s="32"/>
      <c r="M106" s="32"/>
      <c r="O106" s="32"/>
      <c r="BA106" s="32"/>
      <c r="BC106" s="32"/>
      <c r="IE106" s="15"/>
      <c r="IF106" s="15"/>
      <c r="IG106" s="15"/>
      <c r="IH106" s="15"/>
      <c r="II106" s="15"/>
    </row>
  </sheetData>
  <sheetProtection password="EEC8" sheet="1" selectLockedCells="1"/>
  <mergeCells count="8">
    <mergeCell ref="A9:BC9"/>
    <mergeCell ref="C105:BC105"/>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104">
      <formula1>IF(ISBLANK(F104),$A$3:$C$3,$B$3:$C$3)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04">
      <formula1>0</formula1>
      <formula2>IF(E104&lt;&gt;"Select",99.9,0)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04">
      <formula1>IF(E104&lt;&gt;"Select",0,-1)</formula1>
      <formula2>IF(E104&lt;&gt;"Select",99.99,-1)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04">
      <formula1>"Select, Option C1, Option D1"</formula1>
    </dataValidation>
    <dataValidation allowBlank="1" showInputMessage="1" showErrorMessage="1" promptTitle="Item Description" prompt="Please enter Item Description in text" sqref="B66 B57 B43:B46 B69:B71 B77:B78 B55 B34 B37:B40 B24 B27 B18:B19 B21 B83 B85:B89 B94 B97:B98 B101"/>
    <dataValidation type="decimal" allowBlank="1" showInputMessage="1" showErrorMessage="1" promptTitle="Rate Entry" prompt="Please enter Basic Rate in Rupees for this item. " errorTitle="Invaid Entry" error="Only Numeric Values are allowed. " sqref="M13:M102">
      <formula1>0</formula1>
      <formula2>999999999999999</formula2>
    </dataValidation>
    <dataValidation type="list" allowBlank="1" showInputMessage="1" showErrorMessage="1" sqref="L97 L98 L99 L100 L10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102">
      <formula1>"INR"</formula1>
    </dataValidation>
    <dataValidation allowBlank="1" showInputMessage="1" showErrorMessage="1" promptTitle="Addition / Deduction" prompt="Please Choose the correct One" sqref="J13:J102"/>
    <dataValidation type="list" showInputMessage="1" showErrorMessage="1" sqref="I13:I102">
      <formula1>"Excess(+), Less(-)"</formula1>
    </dataValidation>
    <dataValidation type="decimal" allowBlank="1" showInputMessage="1" showErrorMessage="1" errorTitle="Invalid Entry" error="Only Numeric Values are allowed. " sqref="A13:A36 A38:A102">
      <formula1>0</formula1>
      <formula2>999999999999999</formula2>
    </dataValidation>
    <dataValidation allowBlank="1" showInputMessage="1" showErrorMessage="1" promptTitle="Itemcode/Make" prompt="Please enter text" sqref="C13:C102"/>
    <dataValidation type="decimal" allowBlank="1" showInputMessage="1" showErrorMessage="1" promptTitle="Rate Entry" prompt="Please enter the Other Taxes2 in Rupees for this item. " errorTitle="Invaid Entry" error="Only Numeric Values are allowed. " sqref="N13:O10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0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0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02">
      <formula1>0</formula1>
      <formula2>999999999999999</formula2>
    </dataValidation>
    <dataValidation allowBlank="1" showInputMessage="1" showErrorMessage="1" promptTitle="Units" prompt="Please enter Units in text" sqref="E13:E102"/>
    <dataValidation type="decimal" allowBlank="1" showInputMessage="1" showErrorMessage="1" promptTitle="Quantity" prompt="Please enter the Quantity for this item. " errorTitle="Invalid Entry" error="Only Numeric Values are allowed. " sqref="F13:F102 D13:D102">
      <formula1>0</formula1>
      <formula2>999999999999999</formula2>
    </dataValidation>
    <dataValidation type="list" allowBlank="1" showInputMessage="1" showErrorMessage="1" sqref="K13:K102">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2" right="0.26" top="0.45" bottom="0.38"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10" t="s">
        <v>2</v>
      </c>
      <c r="F6" s="110"/>
      <c r="G6" s="110"/>
      <c r="H6" s="110"/>
      <c r="I6" s="110"/>
      <c r="J6" s="110"/>
      <c r="K6" s="110"/>
    </row>
    <row r="7" spans="5:11" ht="15">
      <c r="E7" s="110"/>
      <c r="F7" s="110"/>
      <c r="G7" s="110"/>
      <c r="H7" s="110"/>
      <c r="I7" s="110"/>
      <c r="J7" s="110"/>
      <c r="K7" s="110"/>
    </row>
    <row r="8" spans="5:11" ht="15">
      <c r="E8" s="110"/>
      <c r="F8" s="110"/>
      <c r="G8" s="110"/>
      <c r="H8" s="110"/>
      <c r="I8" s="110"/>
      <c r="J8" s="110"/>
      <c r="K8" s="110"/>
    </row>
    <row r="9" spans="5:11" ht="15">
      <c r="E9" s="110"/>
      <c r="F9" s="110"/>
      <c r="G9" s="110"/>
      <c r="H9" s="110"/>
      <c r="I9" s="110"/>
      <c r="J9" s="110"/>
      <c r="K9" s="110"/>
    </row>
    <row r="10" spans="5:11" ht="15">
      <c r="E10" s="110"/>
      <c r="F10" s="110"/>
      <c r="G10" s="110"/>
      <c r="H10" s="110"/>
      <c r="I10" s="110"/>
      <c r="J10" s="110"/>
      <c r="K10" s="110"/>
    </row>
    <row r="11" spans="5:11" ht="15">
      <c r="E11" s="110"/>
      <c r="F11" s="110"/>
      <c r="G11" s="110"/>
      <c r="H11" s="110"/>
      <c r="I11" s="110"/>
      <c r="J11" s="110"/>
      <c r="K11" s="110"/>
    </row>
    <row r="12" spans="5:11" ht="15">
      <c r="E12" s="110"/>
      <c r="F12" s="110"/>
      <c r="G12" s="110"/>
      <c r="H12" s="110"/>
      <c r="I12" s="110"/>
      <c r="J12" s="110"/>
      <c r="K12" s="110"/>
    </row>
    <row r="13" spans="5:11" ht="15">
      <c r="E13" s="110"/>
      <c r="F13" s="110"/>
      <c r="G13" s="110"/>
      <c r="H13" s="110"/>
      <c r="I13" s="110"/>
      <c r="J13" s="110"/>
      <c r="K13" s="110"/>
    </row>
    <row r="14" spans="5:11" ht="15">
      <c r="E14" s="110"/>
      <c r="F14" s="110"/>
      <c r="G14" s="110"/>
      <c r="H14" s="110"/>
      <c r="I14" s="110"/>
      <c r="J14" s="110"/>
      <c r="K14" s="11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IIIM</cp:lastModifiedBy>
  <cp:lastPrinted>2023-11-22T10:47:56Z</cp:lastPrinted>
  <dcterms:created xsi:type="dcterms:W3CDTF">2009-01-30T06:42:42Z</dcterms:created>
  <dcterms:modified xsi:type="dcterms:W3CDTF">2023-11-23T10:47:30Z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