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<sst xmlns="http://schemas.openxmlformats.org/spreadsheetml/2006/main" count="232" uniqueCount="86">
  <si>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</si>
  <si>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</si>
  <si>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</si>
  <si>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</si>
  <si>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</si>
  <si>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</si>
  <si>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</si>
  <si>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</si>
  <si>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</si>
  <si>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</si>
  <si>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</si>
  <si>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</si>
  <si>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</si>
  <si>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</si>
  <si>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</si>
  <si>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</si>
  <si>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</si>
  <si>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</si>
  <si>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</si>
  <si>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</si>
  <si>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</si>
  <si>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</si>
  <si>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</si>
  <si>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</si>
  <si>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</si>
  <si>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</si>
  <si>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</si>
  <si>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</si>
  <si>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</si>
  <si>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</si>
  <si>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</si>
  <si>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</si>
  <si>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</si>
  <si>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</si>
  <si>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</si>
  <si>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</si>
  <si>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</si>
  <si>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</si>
  <si>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</si>
  <si>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</si>
  <si>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</si>
  <si>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</si>
  <si>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</si>
  <si>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</si>
  <si>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BI01010001010000000000000515BI0100001116</t>
  </si>
  <si>
    <t>BI01010001010000000000000515BI0100001117</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</si>
  <si>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</si>
  <si>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</si>
  <si>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</si>
  <si>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</si>
  <si>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</si>
  <si>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</si>
  <si>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</si>
  <si>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</si>
  <si>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</si>
  <si>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</si>
  <si>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BI01010001010000000000000515BI0100001111</t>
  </si>
  <si>
    <t>Contract No:  e-NIT no IIIM/Works/NIT-003</t>
  </si>
  <si>
    <t xml:space="preserve">Name of Work:  Signages of (IIIM), Jammu
</t>
  </si>
  <si>
    <t>Tender Inviting Authority: Director CSIR- IIIM Jammu</t>
  </si>
  <si>
    <t>Providing and fixing  of wooden name plates of size 12inchx6inch with 06 numbers and thickness of name plates is 6mm ply board with wooden texture laminated sheet on both sides with black font with colour necessary fixtures. Combination including subject matter, message (bi-lingual),symbols and borders etc (Hindi &amp; English) and vinyle digital prinitng on it. wherever required &amp; painted the whole  frame with enamel paint, including repair &amp; changing the old nut bolts, self screw etc. complete in all respect.</t>
  </si>
  <si>
    <t>Providing  and fixing 3mm thick sun boards plates of size TypeA  03feetx01feet with 14 numbers with blue background and white fonts on it. All complete including fixtures etc.  Combination including subject matter, message (bi-lingual), symbols and borders etc (Hindi &amp; English) and vinyle digital prinitng on it.  wherever required &amp; painted the whole  frame with enamel paint, including repair &amp; changing the old nut bolts, self screw, batten pin etc. complete in all respect</t>
  </si>
  <si>
    <t>Providing  and fixing 3mm thick sun boards plates of size TypeB  05feetx02feet with 02 numbers with blue background and whites font on it. All complete including fixtures etc.  Combination including subject matter, message (bi-lingual), symbols and borders etc (Hindi &amp; English)  and vinyle digital prinitng on it.  wherever required &amp; painted the whole  frame with enamel paint, including repair &amp; changing the old nut bolts, self screw, batten pin etc. complete in all respect.</t>
  </si>
  <si>
    <t>Providing  and fixing 3mm thick sun boards plates of size TypeD 03feetx02feet with 02 numbers with blue background and whites font on it. All complete including fixtures etc.  Combination including subject matter, message (bi-lingual), symbols and borders etc.  (Hindi &amp; English )  and vinyle digital prinitng on it.  wherever required &amp; painted the whole  frame with enamel paint, including repair &amp;changing the old nut bolts, self screw, batten pin etc. complete in all respect.</t>
  </si>
  <si>
    <t>Providing  and fixing 3mm thick sun boards plates of size TypeE  02feetx01feet with 23 numbers with blue background and whites font on it. All complete including fixtures etc.  Combination including subject matter, message (bi-lingual), symbols and borders etc. (Hindi &amp; English)  and vinyle digital prinitng on it.  wherever required &amp; painted the whole  frame with enamel paint, including repair &amp; changing the old nut bolts, self screw, batten pin etc. complete in all respect.</t>
  </si>
  <si>
    <t>Providing  and fixing MS square pipe ( 1.5inchx1.5inch ) square frame and 3mm thick double sided ACP sheet size  03feetx02feet with 06numbers Type C  with blue background and white fonts on it. All complete including fixtures etc.  Combination including subject matter, message (bi-lingual), symbols and borders etc.   (Hindi &amp; English).  wherever required &amp; painted the whole  frame with enamel paint, including repair &amp; changing the old nut bolts, self screw, batten pin etc. complete in all respect.</t>
  </si>
  <si>
    <t>Providing  and fixing Directional Board with pipe legs MS square pipe ( 1.5inchx1.5inch ) square frame and 3mm thick sided ACP sheet size  04feetx03feet with 04feet pipe legs with 02numbers with blue background and white fonts on it. All complete including fixtures etc.  Combination including subject matter, message (bi-lingual), symbols and borders etc.   (Hindi &amp; English).  wherever required &amp; painted the whole  frame with enamel paint, including repair &amp; changing the old nut bolts, self screw, batten pin etc. complete in all respect.</t>
  </si>
  <si>
    <t>Providing  and fixing T Type Boards (Single Side) with pole pipe height 06 feet MS square pipe ( 1.5inchx1.5inch ) square frame and 3mm thick ACP sheet size  03feetx02feet with 04numbers with blue background and whites font and . All complete including fixtures etc. Combination including subject matter, message (bi-lingual), symbols and borders etc (Hindi &amp; English)  and vinyle digital printing on it .  wherever required &amp; painted the whole  frame with enamel paint, including repair &amp; changing the old nut bolts, self screw, batten pin etc. complete in all respect.</t>
  </si>
  <si>
    <t>Providing  and fixing T Type Boards (Double Side) with pole pipe height 06 feet MS square pipe ( 1.5inchx1.5inch ) square frame and 3mm thick ACP sheet size  03feetx02feet with 04numbers with blue background and whites font and . All complete including fixtures etc. Combination including subject matter, message (bi-lingual), symbols and borders etc (Hindi &amp; English)  and vinyle digital printing on it .  wherever required &amp; painted the whole  frame with enamel paint, including repair &amp; changing the old nut bolts, self screw, batten pin etc. complete in all respect.</t>
  </si>
  <si>
    <t>Providing  and fixing of Glow sign with ISI standards size  4feetx2feet  with eco solvent printing to be mounted on 1"x1" sq. pipe frame having vertical intermediate support with GI sheet box complete LED Tubes wherever required &amp; painted the whole  frame with enamel paint, including repair &amp;changing the old nut bolts, self screw, batten pin etc. complete in all respect.</t>
  </si>
  <si>
    <t>Providing  and fixing  Convex Mirrors diameter 60cm, thickness 3mm with supporting pole 1.8mtr   All complete including fixtures etc.   wherever required &amp; painted the whole  frame with enamel paint, including repair &amp; changing the old nut bolts, self screw, batten pin etc. complete in all respect.</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</si>
  <si>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</si>
  <si>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</si>
  <si>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</si>
  <si>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</si>
  <si>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</si>
  <si>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</si>
  <si>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</si>
  <si>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</si>
  <si>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 xml:space="preserve"> Providing  and fixing MS square pipe ( 1.5inchx1.5inch ) square frame and 3mm thick double sided ACP sheet size  02feetx01feet with 01numbers Type A  with blue background and white fonts on it. All complete including fixtures etc.  Combination including subject matter, message (bi-lingual), symbols and borders etc.   (Hindi &amp; English).  wherever required &amp; painted the whole  frame with enamel paint, including repair &amp; changing the old nut bolts, self screw, batten pin etc. complete in all respect.</t>
  </si>
  <si>
    <t xml:space="preserve"> Providing  and fixing MS square pipe ( 1.5inchx1.5inch ) square frame and 3mm thick double sided ACP sheet size  03feetx03feet with 02numbers TypeB  with blue background and white fonts on it. All complete including fixtures etc.  Combination including subject matter, message (bi-lingual), symbols and borders etc.   (Hindi &amp; English).  wherever required &amp; painted the whole  frame with enamel paint, including repair &amp; changing the old nut bolts, self screw, batten pin etc. complete in all respect.</t>
  </si>
  <si>
    <t>Providing  and fixing MS square pipe ( 1.5inchx1.5inch ) square frame and 3mm thick double sided ACP sheet size  03feetx01feet with 02numbers Type D  with blue background and white fonts on it. All complete including fixtures etc.  Combination including subject matter, message (bi-lingual), symbols and borders etc.   (Hindi &amp; English).  wherever required &amp; painted the whole  frame with enamel paint, including repair &amp; changing the old nut bolts, self screw, batten pin etc. complete in all respect.</t>
  </si>
  <si>
    <t>Providing  and fixing 5mm thick sun boards plates of size 12inchx6inch with 211 numbers with blue background and white fonts on it. All complete including fixtures etc.  Combination including subject matter, message (bi-lingual), symbols and borders etc (Hindi &amp; English) and vinyle digital prinitng on it. wherever required &amp; painted the whole  frame with enamel paint, including repair &amp; changing the old nut bolts, 3m tissue tape etc. complete in all respect.</t>
  </si>
  <si>
    <t>square inch</t>
  </si>
  <si>
    <t>square feet</t>
  </si>
  <si>
    <t>Nos.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</si>
</sst>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000%"/>
    <numFmt numFmtId="184" formatCode="0.00000"/>
    <numFmt numFmtId="185" formatCode="0.000000"/>
    <numFmt numFmtId="186" formatCode="0.0000000"/>
    <numFmt numFmtId="187" formatCode="0.00000000"/>
    <numFmt numFmtId="188" formatCode="[$-409]dddd\,\ mmmm\ d\,\ yyyy"/>
    <numFmt numFmtId="189" formatCode="[$-409]h:mm:ss\ AM/PM"/>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0"/>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23"/>
      <name val="Calibri"/>
      <family val="2"/>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0" tint="-0.4999699890613556"/>
      <name val="Calibri"/>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4" fillId="0" borderId="13" xfId="58" applyNumberFormat="1" applyFont="1" applyFill="1" applyBorder="1" applyAlignment="1">
      <alignment horizontal="left" wrapText="1" readingOrder="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0" fontId="61" fillId="0" borderId="0" xfId="59" applyNumberFormat="1" applyFont="1" applyFill="1" applyBorder="1" applyAlignment="1" applyProtection="1">
      <alignment horizontal="center" vertical="center"/>
      <protection/>
    </xf>
    <xf numFmtId="0" fontId="11" fillId="0" borderId="13" xfId="58" applyNumberFormat="1" applyFont="1" applyFill="1" applyBorder="1" applyAlignment="1">
      <alignment horizontal="center" vertical="top"/>
      <protection/>
    </xf>
    <xf numFmtId="0" fontId="11" fillId="0" borderId="13" xfId="58" applyNumberFormat="1" applyFont="1" applyFill="1" applyBorder="1" applyAlignment="1">
      <alignment horizontal="justify" vertical="top" wrapText="1"/>
      <protection/>
    </xf>
    <xf numFmtId="2" fontId="11" fillId="0" borderId="13" xfId="58" applyNumberFormat="1" applyFont="1" applyFill="1" applyBorder="1" applyAlignment="1">
      <alignment horizontal="center"/>
      <protection/>
    </xf>
    <xf numFmtId="0" fontId="11" fillId="0" borderId="13" xfId="57" applyNumberFormat="1" applyFont="1" applyFill="1" applyBorder="1" applyAlignment="1">
      <alignment horizontal="center"/>
      <protection/>
    </xf>
    <xf numFmtId="0" fontId="15" fillId="0" borderId="13" xfId="57" applyNumberFormat="1" applyFont="1" applyFill="1" applyBorder="1" applyAlignment="1" applyProtection="1">
      <alignment horizontal="center"/>
      <protection locked="0"/>
    </xf>
    <xf numFmtId="0" fontId="15" fillId="0" borderId="13" xfId="57" applyNumberFormat="1" applyFont="1" applyFill="1" applyBorder="1" applyAlignment="1" applyProtection="1">
      <alignment horizontal="center"/>
      <protection/>
    </xf>
    <xf numFmtId="0" fontId="11" fillId="0" borderId="13" xfId="58" applyNumberFormat="1" applyFont="1" applyFill="1" applyBorder="1" applyAlignment="1">
      <alignment horizontal="center"/>
      <protection/>
    </xf>
    <xf numFmtId="2" fontId="15" fillId="33" borderId="13" xfId="57" applyNumberFormat="1" applyFont="1" applyFill="1" applyBorder="1" applyAlignment="1" applyProtection="1">
      <alignment horizontal="center"/>
      <protection locked="0"/>
    </xf>
    <xf numFmtId="180" fontId="15" fillId="0" borderId="13" xfId="57" applyNumberFormat="1" applyFont="1" applyFill="1" applyBorder="1" applyAlignment="1" applyProtection="1">
      <alignment horizontal="right" vertical="top"/>
      <protection locked="0"/>
    </xf>
    <xf numFmtId="180" fontId="15" fillId="0" borderId="13" xfId="57" applyNumberFormat="1" applyFont="1" applyFill="1" applyBorder="1" applyAlignment="1">
      <alignment horizontal="center" vertical="top" wrapText="1"/>
      <protection/>
    </xf>
    <xf numFmtId="2" fontId="15" fillId="0" borderId="14" xfId="58" applyNumberFormat="1" applyFont="1" applyFill="1" applyBorder="1" applyAlignment="1">
      <alignment horizontal="right" vertical="top"/>
      <protection/>
    </xf>
    <xf numFmtId="2" fontId="15" fillId="0" borderId="14" xfId="58" applyNumberFormat="1" applyFont="1" applyFill="1" applyBorder="1" applyAlignment="1">
      <alignment horizontal="right"/>
      <protection/>
    </xf>
    <xf numFmtId="0" fontId="11" fillId="0" borderId="13" xfId="58" applyNumberFormat="1" applyFont="1" applyFill="1" applyBorder="1" applyAlignment="1">
      <alignment wrapText="1"/>
      <protection/>
    </xf>
    <xf numFmtId="2" fontId="15" fillId="34" borderId="13" xfId="57" applyNumberFormat="1" applyFont="1" applyFill="1" applyBorder="1" applyAlignment="1" applyProtection="1">
      <alignment horizontal="center"/>
      <protection locked="0"/>
    </xf>
    <xf numFmtId="2" fontId="16" fillId="0" borderId="13" xfId="58" applyNumberFormat="1" applyFont="1" applyFill="1" applyBorder="1" applyAlignment="1">
      <alignment vertical="top"/>
      <protection/>
    </xf>
    <xf numFmtId="0" fontId="11" fillId="0" borderId="13" xfId="58" applyNumberFormat="1" applyFont="1" applyFill="1" applyBorder="1" applyAlignment="1">
      <alignment vertical="top" wrapText="1"/>
      <protection/>
    </xf>
    <xf numFmtId="180" fontId="15" fillId="0" borderId="13" xfId="57" applyNumberFormat="1" applyFont="1" applyFill="1" applyBorder="1" applyAlignment="1" applyProtection="1">
      <alignment horizontal="center" vertical="top" wrapText="1"/>
      <protection/>
    </xf>
    <xf numFmtId="0" fontId="2" fillId="0" borderId="15" xfId="58" applyNumberFormat="1" applyFont="1" applyFill="1" applyBorder="1" applyAlignment="1">
      <alignment horizontal="left" vertical="top"/>
      <protection/>
    </xf>
    <xf numFmtId="0" fontId="2" fillId="0" borderId="16" xfId="58" applyNumberFormat="1" applyFont="1" applyFill="1" applyBorder="1" applyAlignment="1">
      <alignment horizontal="left" vertical="top"/>
      <protection/>
    </xf>
    <xf numFmtId="0" fontId="66" fillId="0" borderId="17" xfId="57" applyNumberFormat="1" applyFont="1" applyFill="1" applyBorder="1" applyAlignment="1" applyProtection="1">
      <alignment vertical="top"/>
      <protection/>
    </xf>
    <xf numFmtId="0" fontId="14" fillId="0" borderId="18" xfId="58" applyNumberFormat="1" applyFont="1" applyFill="1" applyBorder="1" applyAlignment="1" applyProtection="1">
      <alignment vertical="center" wrapText="1"/>
      <protection locked="0"/>
    </xf>
    <xf numFmtId="0" fontId="67" fillId="33" borderId="18" xfId="58" applyNumberFormat="1" applyFont="1" applyFill="1" applyBorder="1" applyAlignment="1" applyProtection="1">
      <alignment vertical="center" wrapText="1"/>
      <protection locked="0"/>
    </xf>
    <xf numFmtId="10" fontId="68" fillId="33" borderId="18" xfId="63" applyNumberFormat="1" applyFont="1" applyFill="1" applyBorder="1" applyAlignment="1">
      <alignment horizontal="center" vertical="center"/>
    </xf>
    <xf numFmtId="0" fontId="66" fillId="0" borderId="18" xfId="58" applyNumberFormat="1" applyFont="1" applyFill="1" applyBorder="1" applyAlignment="1">
      <alignment vertical="top"/>
      <protection/>
    </xf>
    <xf numFmtId="0" fontId="3" fillId="0" borderId="18" xfId="57" applyNumberFormat="1" applyFont="1" applyFill="1" applyBorder="1" applyAlignment="1" applyProtection="1">
      <alignment vertical="top"/>
      <protection/>
    </xf>
    <xf numFmtId="0" fontId="13" fillId="0" borderId="18" xfId="58" applyNumberFormat="1" applyFont="1" applyFill="1" applyBorder="1" applyAlignment="1" applyProtection="1">
      <alignment vertical="center" wrapText="1"/>
      <protection locked="0"/>
    </xf>
    <xf numFmtId="0" fontId="13" fillId="0" borderId="18" xfId="63" applyNumberFormat="1" applyFont="1" applyFill="1" applyBorder="1" applyAlignment="1" applyProtection="1">
      <alignment vertical="center" wrapText="1"/>
      <protection locked="0"/>
    </xf>
    <xf numFmtId="0" fontId="14" fillId="0" borderId="18" xfId="58" applyNumberFormat="1" applyFont="1" applyFill="1" applyBorder="1" applyAlignment="1" applyProtection="1">
      <alignment vertical="center" wrapText="1"/>
      <protection/>
    </xf>
    <xf numFmtId="180" fontId="69" fillId="0" borderId="19" xfId="58" applyNumberFormat="1" applyFont="1" applyFill="1" applyBorder="1" applyAlignment="1">
      <alignment horizontal="right" vertical="top"/>
      <protection/>
    </xf>
    <xf numFmtId="180" fontId="6" fillId="0" borderId="20" xfId="58" applyNumberFormat="1" applyFont="1" applyFill="1" applyBorder="1" applyAlignment="1">
      <alignment horizontal="right" vertical="top"/>
      <protection/>
    </xf>
    <xf numFmtId="0" fontId="3" fillId="0" borderId="21" xfId="58" applyNumberFormat="1" applyFont="1" applyFill="1" applyBorder="1" applyAlignment="1">
      <alignment vertical="top" wrapText="1"/>
      <protection/>
    </xf>
    <xf numFmtId="0" fontId="3" fillId="0" borderId="13" xfId="58" applyNumberFormat="1" applyFont="1" applyFill="1" applyBorder="1" applyAlignment="1">
      <alignment vertical="top"/>
      <protection/>
    </xf>
    <xf numFmtId="0" fontId="11" fillId="0" borderId="13" xfId="58" applyNumberFormat="1" applyFont="1" applyFill="1" applyBorder="1" applyAlignment="1">
      <alignment vertical="top"/>
      <protection/>
    </xf>
    <xf numFmtId="0" fontId="16" fillId="0" borderId="13" xfId="58" applyNumberFormat="1" applyFont="1" applyFill="1" applyBorder="1" applyAlignment="1">
      <alignment vertical="top"/>
      <protection/>
    </xf>
    <xf numFmtId="180" fontId="11" fillId="0" borderId="13" xfId="57"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16"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2124075</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lenovo\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1"/>
  <sheetViews>
    <sheetView showGridLines="0" zoomScale="85" zoomScaleNormal="85" zoomScalePageLayoutView="0" workbookViewId="0" topLeftCell="A1">
      <selection activeCell="M13" sqref="M13"/>
    </sheetView>
  </sheetViews>
  <sheetFormatPr defaultColWidth="9.140625" defaultRowHeight="15"/>
  <cols>
    <col min="1" max="1" width="14.421875" style="25" customWidth="1"/>
    <col min="2" max="2" width="78.8515625" style="25" customWidth="1"/>
    <col min="3" max="3" width="0.13671875" style="25" customWidth="1"/>
    <col min="4" max="4" width="13.7109375" style="25" customWidth="1"/>
    <col min="5" max="5" width="11.421875" style="25" customWidth="1"/>
    <col min="6" max="6" width="36.8515625" style="25" hidden="1" customWidth="1"/>
    <col min="7" max="7" width="14.140625" style="25" hidden="1" customWidth="1"/>
    <col min="8" max="9" width="12.140625" style="25" hidden="1" customWidth="1"/>
    <col min="10" max="10" width="9.00390625" style="25" hidden="1" customWidth="1"/>
    <col min="11" max="11" width="19.57421875" style="25" hidden="1" customWidth="1"/>
    <col min="12" max="12" width="34.8515625" style="25" hidden="1" customWidth="1"/>
    <col min="13" max="13" width="18.8515625" style="25" customWidth="1"/>
    <col min="14" max="14" width="15.28125" style="26"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9.57421875" style="25" hidden="1" customWidth="1"/>
    <col min="53" max="53" width="29.7109375" style="25" hidden="1" customWidth="1"/>
    <col min="54" max="54" width="18.00390625" style="25" customWidth="1"/>
    <col min="55" max="55" width="25.140625" style="25" customWidth="1"/>
    <col min="56" max="238" width="9.140625" style="25" customWidth="1"/>
    <col min="239" max="243" width="9.140625" style="27" customWidth="1"/>
    <col min="244" max="16384" width="9.140625" style="25" customWidth="1"/>
  </cols>
  <sheetData>
    <row r="1" spans="1:243" s="1" customFormat="1" ht="25.5" customHeight="1">
      <c r="A1" s="70" t="str">
        <f>B2&amp;" BoQ"</f>
        <v>Item Rate BoQ</v>
      </c>
      <c r="B1" s="70"/>
      <c r="C1" s="70"/>
      <c r="D1" s="70"/>
      <c r="E1" s="70"/>
      <c r="F1" s="70"/>
      <c r="G1" s="70"/>
      <c r="H1" s="70"/>
      <c r="I1" s="70"/>
      <c r="J1" s="70"/>
      <c r="K1" s="70"/>
      <c r="L1" s="70"/>
      <c r="O1" s="2"/>
      <c r="P1" s="2"/>
      <c r="Q1" s="3"/>
      <c r="IE1" s="3"/>
      <c r="IF1" s="3"/>
      <c r="IG1" s="3"/>
      <c r="IH1" s="3"/>
      <c r="II1" s="3"/>
    </row>
    <row r="2" spans="1:17" s="1" customFormat="1" ht="25.5" customHeight="1" hidden="1">
      <c r="A2" s="4" t="s">
        <v>3</v>
      </c>
      <c r="B2" s="4" t="s">
        <v>4</v>
      </c>
      <c r="C2" s="28" t="s">
        <v>5</v>
      </c>
      <c r="D2" s="2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1" t="s">
        <v>59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7"/>
      <c r="IF4" s="7"/>
      <c r="IG4" s="7"/>
      <c r="IH4" s="7"/>
      <c r="II4" s="7"/>
    </row>
    <row r="5" spans="1:243" s="6" customFormat="1" ht="30.75" customHeight="1">
      <c r="A5" s="71" t="s">
        <v>58</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7"/>
      <c r="IF5" s="7"/>
      <c r="IG5" s="7"/>
      <c r="IH5" s="7"/>
      <c r="II5" s="7"/>
    </row>
    <row r="6" spans="1:243" s="6" customFormat="1" ht="30.75" customHeight="1">
      <c r="A6" s="71" t="s">
        <v>57</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7"/>
      <c r="IF6" s="7"/>
      <c r="IG6" s="7"/>
      <c r="IH6" s="7"/>
      <c r="II6" s="7"/>
    </row>
    <row r="7" spans="1:243" s="6" customFormat="1" ht="29.25" customHeight="1" hidden="1">
      <c r="A7" s="72" t="s">
        <v>10</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7"/>
      <c r="IF7" s="7"/>
      <c r="IG7" s="7"/>
      <c r="IH7" s="7"/>
      <c r="II7" s="7"/>
    </row>
    <row r="8" spans="1:243" s="9" customFormat="1" ht="61.5" customHeight="1">
      <c r="A8" s="8" t="s">
        <v>52</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10"/>
      <c r="IF8" s="10"/>
      <c r="IG8" s="10"/>
      <c r="IH8" s="10"/>
      <c r="II8" s="10"/>
    </row>
    <row r="9" spans="1:243" s="11" customFormat="1" ht="61.5" customHeight="1">
      <c r="A9" s="64" t="s">
        <v>11</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8.75" customHeight="1">
      <c r="A11" s="13" t="s">
        <v>0</v>
      </c>
      <c r="B11" s="13" t="s">
        <v>18</v>
      </c>
      <c r="C11" s="13" t="s">
        <v>1</v>
      </c>
      <c r="D11" s="13" t="s">
        <v>19</v>
      </c>
      <c r="E11" s="13" t="s">
        <v>20</v>
      </c>
      <c r="F11" s="13" t="s">
        <v>55</v>
      </c>
      <c r="G11" s="13"/>
      <c r="H11" s="13"/>
      <c r="I11" s="13" t="s">
        <v>21</v>
      </c>
      <c r="J11" s="13" t="s">
        <v>22</v>
      </c>
      <c r="K11" s="13" t="s">
        <v>23</v>
      </c>
      <c r="L11" s="13" t="s">
        <v>24</v>
      </c>
      <c r="M11" s="16" t="s">
        <v>54</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53</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6</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7</v>
      </c>
      <c r="BC12" s="18">
        <v>8</v>
      </c>
      <c r="IE12" s="15"/>
      <c r="IF12" s="15"/>
      <c r="IG12" s="15"/>
      <c r="IH12" s="15"/>
      <c r="II12" s="15"/>
    </row>
    <row r="13" spans="1:243" s="20" customFormat="1" ht="70.5" customHeight="1">
      <c r="A13" s="29">
        <v>1</v>
      </c>
      <c r="B13" s="30" t="s">
        <v>82</v>
      </c>
      <c r="C13" s="19" t="s">
        <v>56</v>
      </c>
      <c r="D13" s="31">
        <v>15192</v>
      </c>
      <c r="E13" s="32" t="s">
        <v>83</v>
      </c>
      <c r="F13" s="31">
        <v>0</v>
      </c>
      <c r="G13" s="33"/>
      <c r="H13" s="34"/>
      <c r="I13" s="35" t="s">
        <v>38</v>
      </c>
      <c r="J13" s="32">
        <f aca="true" t="shared" si="0" ref="J13:J27">IF(I13="Less(-)",-1,1)</f>
        <v>1</v>
      </c>
      <c r="K13" s="33" t="s">
        <v>49</v>
      </c>
      <c r="L13" s="33" t="s">
        <v>7</v>
      </c>
      <c r="M13" s="36"/>
      <c r="N13" s="37"/>
      <c r="O13" s="37"/>
      <c r="P13" s="45"/>
      <c r="Q13" s="37"/>
      <c r="R13" s="37"/>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f aca="true" t="shared" si="1" ref="BA13:BA18">total_amount_ba($B$2,$D$2,D13,F13,J13,K13,M13)</f>
        <v>0</v>
      </c>
      <c r="BB13" s="40">
        <f aca="true" t="shared" si="2" ref="BB13:BB18">BA13+SUM(N13:AZ13)</f>
        <v>0</v>
      </c>
      <c r="BC13" s="41" t="str">
        <f aca="true" t="shared" si="3" ref="BC13:BC18">SpellNumber(L13,BB13)</f>
        <v>INR Zero Only</v>
      </c>
      <c r="IE13" s="21">
        <v>1.01</v>
      </c>
      <c r="IF13" s="21" t="s">
        <v>39</v>
      </c>
      <c r="IG13" s="21" t="s">
        <v>35</v>
      </c>
      <c r="IH13" s="21">
        <v>123.223</v>
      </c>
      <c r="II13" s="21" t="s">
        <v>37</v>
      </c>
    </row>
    <row r="14" spans="1:243" s="20" customFormat="1" ht="81.75" customHeight="1">
      <c r="A14" s="29">
        <v>2</v>
      </c>
      <c r="B14" s="30" t="s">
        <v>60</v>
      </c>
      <c r="C14" s="19" t="s">
        <v>34</v>
      </c>
      <c r="D14" s="31">
        <v>432</v>
      </c>
      <c r="E14" s="32" t="s">
        <v>83</v>
      </c>
      <c r="F14" s="31">
        <v>0</v>
      </c>
      <c r="G14" s="33"/>
      <c r="H14" s="34"/>
      <c r="I14" s="35" t="s">
        <v>38</v>
      </c>
      <c r="J14" s="32">
        <f t="shared" si="0"/>
        <v>1</v>
      </c>
      <c r="K14" s="33" t="s">
        <v>49</v>
      </c>
      <c r="L14" s="33" t="s">
        <v>7</v>
      </c>
      <c r="M14" s="36"/>
      <c r="N14" s="37"/>
      <c r="O14" s="37"/>
      <c r="P14" s="45"/>
      <c r="Q14" s="37"/>
      <c r="R14" s="37"/>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9">
        <f t="shared" si="1"/>
        <v>0</v>
      </c>
      <c r="BB14" s="40">
        <f t="shared" si="2"/>
        <v>0</v>
      </c>
      <c r="BC14" s="41" t="str">
        <f t="shared" si="3"/>
        <v>INR Zero Only</v>
      </c>
      <c r="IE14" s="21">
        <v>1.01</v>
      </c>
      <c r="IF14" s="21" t="s">
        <v>39</v>
      </c>
      <c r="IG14" s="21" t="s">
        <v>35</v>
      </c>
      <c r="IH14" s="21">
        <v>123.223</v>
      </c>
      <c r="II14" s="21" t="s">
        <v>37</v>
      </c>
    </row>
    <row r="15" spans="1:243" s="20" customFormat="1" ht="80.25" customHeight="1">
      <c r="A15" s="29">
        <v>3.1</v>
      </c>
      <c r="B15" s="30" t="s">
        <v>61</v>
      </c>
      <c r="C15" s="19" t="s">
        <v>36</v>
      </c>
      <c r="D15" s="31">
        <v>42</v>
      </c>
      <c r="E15" s="32" t="s">
        <v>84</v>
      </c>
      <c r="F15" s="31">
        <v>0</v>
      </c>
      <c r="G15" s="33"/>
      <c r="H15" s="34"/>
      <c r="I15" s="35" t="s">
        <v>38</v>
      </c>
      <c r="J15" s="32">
        <f t="shared" si="0"/>
        <v>1</v>
      </c>
      <c r="K15" s="33" t="s">
        <v>49</v>
      </c>
      <c r="L15" s="33" t="s">
        <v>7</v>
      </c>
      <c r="M15" s="36"/>
      <c r="N15" s="37"/>
      <c r="O15" s="37"/>
      <c r="P15" s="45"/>
      <c r="Q15" s="37"/>
      <c r="R15" s="37"/>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f t="shared" si="1"/>
        <v>0</v>
      </c>
      <c r="BB15" s="40">
        <f t="shared" si="2"/>
        <v>0</v>
      </c>
      <c r="BC15" s="41" t="str">
        <f t="shared" si="3"/>
        <v>INR Zero Only</v>
      </c>
      <c r="IE15" s="21">
        <v>1.01</v>
      </c>
      <c r="IF15" s="21" t="s">
        <v>39</v>
      </c>
      <c r="IG15" s="21" t="s">
        <v>35</v>
      </c>
      <c r="IH15" s="21">
        <v>123.223</v>
      </c>
      <c r="II15" s="21" t="s">
        <v>37</v>
      </c>
    </row>
    <row r="16" spans="1:243" s="20" customFormat="1" ht="77.25" customHeight="1">
      <c r="A16" s="29">
        <v>3.2</v>
      </c>
      <c r="B16" s="30" t="s">
        <v>62</v>
      </c>
      <c r="C16" s="19" t="s">
        <v>40</v>
      </c>
      <c r="D16" s="31">
        <v>20</v>
      </c>
      <c r="E16" s="32" t="s">
        <v>84</v>
      </c>
      <c r="F16" s="31">
        <v>0</v>
      </c>
      <c r="G16" s="33"/>
      <c r="H16" s="34"/>
      <c r="I16" s="35" t="s">
        <v>38</v>
      </c>
      <c r="J16" s="32">
        <f t="shared" si="0"/>
        <v>1</v>
      </c>
      <c r="K16" s="33" t="s">
        <v>49</v>
      </c>
      <c r="L16" s="33" t="s">
        <v>7</v>
      </c>
      <c r="M16" s="36"/>
      <c r="N16" s="37"/>
      <c r="O16" s="37"/>
      <c r="P16" s="45"/>
      <c r="Q16" s="37"/>
      <c r="R16" s="37"/>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9">
        <f t="shared" si="1"/>
        <v>0</v>
      </c>
      <c r="BB16" s="40">
        <f t="shared" si="2"/>
        <v>0</v>
      </c>
      <c r="BC16" s="41" t="str">
        <f t="shared" si="3"/>
        <v>INR Zero Only</v>
      </c>
      <c r="IE16" s="21">
        <v>1.01</v>
      </c>
      <c r="IF16" s="21" t="s">
        <v>39</v>
      </c>
      <c r="IG16" s="21" t="s">
        <v>35</v>
      </c>
      <c r="IH16" s="21">
        <v>123.223</v>
      </c>
      <c r="II16" s="21" t="s">
        <v>37</v>
      </c>
    </row>
    <row r="17" spans="1:243" s="20" customFormat="1" ht="71.25" customHeight="1">
      <c r="A17" s="29">
        <v>3.3</v>
      </c>
      <c r="B17" s="30" t="s">
        <v>63</v>
      </c>
      <c r="C17" s="19" t="s">
        <v>43</v>
      </c>
      <c r="D17" s="31">
        <v>12</v>
      </c>
      <c r="E17" s="32" t="s">
        <v>84</v>
      </c>
      <c r="F17" s="31">
        <v>0</v>
      </c>
      <c r="G17" s="33"/>
      <c r="H17" s="33"/>
      <c r="I17" s="35" t="s">
        <v>38</v>
      </c>
      <c r="J17" s="32">
        <f t="shared" si="0"/>
        <v>1</v>
      </c>
      <c r="K17" s="33" t="s">
        <v>49</v>
      </c>
      <c r="L17" s="33" t="s">
        <v>7</v>
      </c>
      <c r="M17" s="36"/>
      <c r="N17" s="37"/>
      <c r="O17" s="37"/>
      <c r="P17" s="45"/>
      <c r="Q17" s="37"/>
      <c r="R17" s="37"/>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9">
        <f t="shared" si="1"/>
        <v>0</v>
      </c>
      <c r="BB17" s="40">
        <f t="shared" si="2"/>
        <v>0</v>
      </c>
      <c r="BC17" s="41" t="str">
        <f t="shared" si="3"/>
        <v>INR Zero Only</v>
      </c>
      <c r="IE17" s="21">
        <v>1.01</v>
      </c>
      <c r="IF17" s="21" t="s">
        <v>39</v>
      </c>
      <c r="IG17" s="21" t="s">
        <v>35</v>
      </c>
      <c r="IH17" s="21">
        <v>123.223</v>
      </c>
      <c r="II17" s="21" t="s">
        <v>37</v>
      </c>
    </row>
    <row r="18" spans="1:243" s="20" customFormat="1" ht="85.5" customHeight="1">
      <c r="A18" s="29">
        <v>3.4</v>
      </c>
      <c r="B18" s="30" t="s">
        <v>64</v>
      </c>
      <c r="C18" s="19" t="s">
        <v>44</v>
      </c>
      <c r="D18" s="31">
        <v>46</v>
      </c>
      <c r="E18" s="32" t="s">
        <v>84</v>
      </c>
      <c r="F18" s="31">
        <v>0</v>
      </c>
      <c r="G18" s="33"/>
      <c r="H18" s="33"/>
      <c r="I18" s="35" t="s">
        <v>38</v>
      </c>
      <c r="J18" s="32">
        <f t="shared" si="0"/>
        <v>1</v>
      </c>
      <c r="K18" s="33" t="s">
        <v>49</v>
      </c>
      <c r="L18" s="33" t="s">
        <v>7</v>
      </c>
      <c r="M18" s="36"/>
      <c r="N18" s="37"/>
      <c r="O18" s="37"/>
      <c r="P18" s="45"/>
      <c r="Q18" s="37"/>
      <c r="R18" s="37"/>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9">
        <f t="shared" si="1"/>
        <v>0</v>
      </c>
      <c r="BB18" s="40">
        <f t="shared" si="2"/>
        <v>0</v>
      </c>
      <c r="BC18" s="41" t="str">
        <f t="shared" si="3"/>
        <v>INR Zero Only</v>
      </c>
      <c r="IE18" s="21">
        <v>1.02</v>
      </c>
      <c r="IF18" s="21" t="s">
        <v>41</v>
      </c>
      <c r="IG18" s="21" t="s">
        <v>42</v>
      </c>
      <c r="IH18" s="21">
        <v>213</v>
      </c>
      <c r="II18" s="21" t="s">
        <v>37</v>
      </c>
    </row>
    <row r="19" spans="1:243" s="20" customFormat="1" ht="85.5" customHeight="1">
      <c r="A19" s="29">
        <v>4.1</v>
      </c>
      <c r="B19" s="30" t="s">
        <v>79</v>
      </c>
      <c r="C19" s="19" t="s">
        <v>45</v>
      </c>
      <c r="D19" s="31">
        <v>18</v>
      </c>
      <c r="E19" s="32" t="s">
        <v>84</v>
      </c>
      <c r="F19" s="31">
        <v>0</v>
      </c>
      <c r="G19" s="33"/>
      <c r="H19" s="34"/>
      <c r="I19" s="35" t="s">
        <v>38</v>
      </c>
      <c r="J19" s="32">
        <f t="shared" si="0"/>
        <v>1</v>
      </c>
      <c r="K19" s="33" t="s">
        <v>49</v>
      </c>
      <c r="L19" s="33" t="s">
        <v>7</v>
      </c>
      <c r="M19" s="36"/>
      <c r="N19" s="37"/>
      <c r="O19" s="37"/>
      <c r="P19" s="45"/>
      <c r="Q19" s="37"/>
      <c r="R19" s="37"/>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f>total_amount_ba($B$2,$D$2,D19,F19,J19,K19,M19)</f>
        <v>0</v>
      </c>
      <c r="BB19" s="40">
        <f>BA19+SUM(N19:AZ19)</f>
        <v>0</v>
      </c>
      <c r="BC19" s="41" t="str">
        <f>SpellNumber(L19,BB19)</f>
        <v>INR Zero Only</v>
      </c>
      <c r="IE19" s="21">
        <v>1.01</v>
      </c>
      <c r="IF19" s="21" t="s">
        <v>39</v>
      </c>
      <c r="IG19" s="21" t="s">
        <v>35</v>
      </c>
      <c r="IH19" s="21">
        <v>123.223</v>
      </c>
      <c r="II19" s="21" t="s">
        <v>37</v>
      </c>
    </row>
    <row r="20" spans="1:243" s="20" customFormat="1" ht="80.25" customHeight="1">
      <c r="A20" s="29">
        <v>4.2</v>
      </c>
      <c r="B20" s="30" t="s">
        <v>80</v>
      </c>
      <c r="C20" s="19" t="s">
        <v>71</v>
      </c>
      <c r="D20" s="31">
        <v>12</v>
      </c>
      <c r="E20" s="32" t="s">
        <v>84</v>
      </c>
      <c r="F20" s="31">
        <v>0</v>
      </c>
      <c r="G20" s="33"/>
      <c r="H20" s="34"/>
      <c r="I20" s="35" t="s">
        <v>38</v>
      </c>
      <c r="J20" s="32">
        <f t="shared" si="0"/>
        <v>1</v>
      </c>
      <c r="K20" s="33" t="s">
        <v>49</v>
      </c>
      <c r="L20" s="33" t="s">
        <v>7</v>
      </c>
      <c r="M20" s="36"/>
      <c r="N20" s="37"/>
      <c r="O20" s="37"/>
      <c r="P20" s="45"/>
      <c r="Q20" s="37"/>
      <c r="R20" s="37"/>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total_amount_ba($B$2,$D$2,D20,F20,J20,K20,M20)</f>
        <v>0</v>
      </c>
      <c r="BB20" s="40">
        <f>BA20+SUM(N20:AZ20)</f>
        <v>0</v>
      </c>
      <c r="BC20" s="41" t="str">
        <f>SpellNumber(L20,BB20)</f>
        <v>INR Zero Only</v>
      </c>
      <c r="IE20" s="21">
        <v>1.01</v>
      </c>
      <c r="IF20" s="21" t="s">
        <v>39</v>
      </c>
      <c r="IG20" s="21" t="s">
        <v>35</v>
      </c>
      <c r="IH20" s="21">
        <v>123.223</v>
      </c>
      <c r="II20" s="21" t="s">
        <v>37</v>
      </c>
    </row>
    <row r="21" spans="1:243" s="20" customFormat="1" ht="80.25" customHeight="1">
      <c r="A21" s="29">
        <v>4.3</v>
      </c>
      <c r="B21" s="30" t="s">
        <v>65</v>
      </c>
      <c r="C21" s="19" t="s">
        <v>72</v>
      </c>
      <c r="D21" s="31">
        <v>36</v>
      </c>
      <c r="E21" s="32" t="s">
        <v>84</v>
      </c>
      <c r="F21" s="31">
        <v>0</v>
      </c>
      <c r="G21" s="33"/>
      <c r="H21" s="34"/>
      <c r="I21" s="35" t="s">
        <v>38</v>
      </c>
      <c r="J21" s="32">
        <f t="shared" si="0"/>
        <v>1</v>
      </c>
      <c r="K21" s="33" t="s">
        <v>49</v>
      </c>
      <c r="L21" s="33" t="s">
        <v>7</v>
      </c>
      <c r="M21" s="36"/>
      <c r="N21" s="37"/>
      <c r="O21" s="37"/>
      <c r="P21" s="45"/>
      <c r="Q21" s="37"/>
      <c r="R21" s="37"/>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9">
        <f>total_amount_ba($B$2,$D$2,D21,F21,J21,K21,M21)</f>
        <v>0</v>
      </c>
      <c r="BB21" s="40">
        <f>BA21+SUM(N21:AZ21)</f>
        <v>0</v>
      </c>
      <c r="BC21" s="41" t="str">
        <f>SpellNumber(L21,BB21)</f>
        <v>INR Zero Only</v>
      </c>
      <c r="IE21" s="21">
        <v>1.01</v>
      </c>
      <c r="IF21" s="21" t="s">
        <v>39</v>
      </c>
      <c r="IG21" s="21" t="s">
        <v>35</v>
      </c>
      <c r="IH21" s="21">
        <v>123.223</v>
      </c>
      <c r="II21" s="21" t="s">
        <v>37</v>
      </c>
    </row>
    <row r="22" spans="1:243" s="20" customFormat="1" ht="75.75" customHeight="1">
      <c r="A22" s="29">
        <v>4.4</v>
      </c>
      <c r="B22" s="30" t="s">
        <v>81</v>
      </c>
      <c r="C22" s="19" t="s">
        <v>73</v>
      </c>
      <c r="D22" s="31">
        <v>6</v>
      </c>
      <c r="E22" s="32" t="s">
        <v>84</v>
      </c>
      <c r="F22" s="31">
        <v>0</v>
      </c>
      <c r="G22" s="33"/>
      <c r="H22" s="34"/>
      <c r="I22" s="35" t="s">
        <v>38</v>
      </c>
      <c r="J22" s="32">
        <f t="shared" si="0"/>
        <v>1</v>
      </c>
      <c r="K22" s="33" t="s">
        <v>49</v>
      </c>
      <c r="L22" s="33" t="s">
        <v>7</v>
      </c>
      <c r="M22" s="36"/>
      <c r="N22" s="37"/>
      <c r="O22" s="37"/>
      <c r="P22" s="45"/>
      <c r="Q22" s="37"/>
      <c r="R22" s="37"/>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f aca="true" t="shared" si="4" ref="BA22:BA27">total_amount_ba($B$2,$D$2,D22,F22,J22,K22,M22)</f>
        <v>0</v>
      </c>
      <c r="BB22" s="40">
        <f aca="true" t="shared" si="5" ref="BB22:BB27">BA22+SUM(N22:AZ22)</f>
        <v>0</v>
      </c>
      <c r="BC22" s="41" t="str">
        <f aca="true" t="shared" si="6" ref="BC22:BC27">SpellNumber(L22,BB22)</f>
        <v>INR Zero Only</v>
      </c>
      <c r="IE22" s="21">
        <v>1.01</v>
      </c>
      <c r="IF22" s="21" t="s">
        <v>39</v>
      </c>
      <c r="IG22" s="21" t="s">
        <v>35</v>
      </c>
      <c r="IH22" s="21">
        <v>123.223</v>
      </c>
      <c r="II22" s="21" t="s">
        <v>37</v>
      </c>
    </row>
    <row r="23" spans="1:243" s="20" customFormat="1" ht="80.25" customHeight="1">
      <c r="A23" s="29">
        <v>5</v>
      </c>
      <c r="B23" s="30" t="s">
        <v>66</v>
      </c>
      <c r="C23" s="19" t="s">
        <v>74</v>
      </c>
      <c r="D23" s="31">
        <v>1</v>
      </c>
      <c r="E23" s="32" t="s">
        <v>85</v>
      </c>
      <c r="F23" s="31">
        <v>0</v>
      </c>
      <c r="G23" s="33"/>
      <c r="H23" s="34"/>
      <c r="I23" s="35" t="s">
        <v>38</v>
      </c>
      <c r="J23" s="32">
        <f t="shared" si="0"/>
        <v>1</v>
      </c>
      <c r="K23" s="33" t="s">
        <v>49</v>
      </c>
      <c r="L23" s="33" t="s">
        <v>7</v>
      </c>
      <c r="M23" s="36"/>
      <c r="N23" s="37"/>
      <c r="O23" s="37"/>
      <c r="P23" s="45"/>
      <c r="Q23" s="37"/>
      <c r="R23" s="37"/>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9">
        <f t="shared" si="4"/>
        <v>0</v>
      </c>
      <c r="BB23" s="40">
        <f t="shared" si="5"/>
        <v>0</v>
      </c>
      <c r="BC23" s="41" t="str">
        <f t="shared" si="6"/>
        <v>INR Zero Only</v>
      </c>
      <c r="IE23" s="21">
        <v>1.01</v>
      </c>
      <c r="IF23" s="21" t="s">
        <v>39</v>
      </c>
      <c r="IG23" s="21" t="s">
        <v>35</v>
      </c>
      <c r="IH23" s="21">
        <v>123.223</v>
      </c>
      <c r="II23" s="21" t="s">
        <v>37</v>
      </c>
    </row>
    <row r="24" spans="1:243" s="20" customFormat="1" ht="80.25" customHeight="1">
      <c r="A24" s="29">
        <v>6</v>
      </c>
      <c r="B24" s="30" t="s">
        <v>67</v>
      </c>
      <c r="C24" s="19" t="s">
        <v>75</v>
      </c>
      <c r="D24" s="31">
        <v>72</v>
      </c>
      <c r="E24" s="32" t="s">
        <v>84</v>
      </c>
      <c r="F24" s="31">
        <v>0</v>
      </c>
      <c r="G24" s="33"/>
      <c r="H24" s="34"/>
      <c r="I24" s="35" t="s">
        <v>38</v>
      </c>
      <c r="J24" s="32">
        <f t="shared" si="0"/>
        <v>1</v>
      </c>
      <c r="K24" s="33" t="s">
        <v>49</v>
      </c>
      <c r="L24" s="33" t="s">
        <v>7</v>
      </c>
      <c r="M24" s="36"/>
      <c r="N24" s="37"/>
      <c r="O24" s="37"/>
      <c r="P24" s="45"/>
      <c r="Q24" s="37"/>
      <c r="R24" s="37"/>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9">
        <f t="shared" si="4"/>
        <v>0</v>
      </c>
      <c r="BB24" s="40">
        <f t="shared" si="5"/>
        <v>0</v>
      </c>
      <c r="BC24" s="41" t="str">
        <f t="shared" si="6"/>
        <v>INR Zero Only</v>
      </c>
      <c r="IE24" s="21">
        <v>1.01</v>
      </c>
      <c r="IF24" s="21" t="s">
        <v>39</v>
      </c>
      <c r="IG24" s="21" t="s">
        <v>35</v>
      </c>
      <c r="IH24" s="21">
        <v>123.223</v>
      </c>
      <c r="II24" s="21" t="s">
        <v>37</v>
      </c>
    </row>
    <row r="25" spans="1:243" s="20" customFormat="1" ht="85.5" customHeight="1">
      <c r="A25" s="29">
        <v>7</v>
      </c>
      <c r="B25" s="30" t="s">
        <v>68</v>
      </c>
      <c r="C25" s="19" t="s">
        <v>76</v>
      </c>
      <c r="D25" s="31">
        <v>72</v>
      </c>
      <c r="E25" s="32" t="s">
        <v>84</v>
      </c>
      <c r="F25" s="31">
        <v>0</v>
      </c>
      <c r="G25" s="33"/>
      <c r="H25" s="34"/>
      <c r="I25" s="35" t="s">
        <v>38</v>
      </c>
      <c r="J25" s="32">
        <f t="shared" si="0"/>
        <v>1</v>
      </c>
      <c r="K25" s="33" t="s">
        <v>49</v>
      </c>
      <c r="L25" s="33" t="s">
        <v>7</v>
      </c>
      <c r="M25" s="36"/>
      <c r="N25" s="37"/>
      <c r="O25" s="37"/>
      <c r="P25" s="45"/>
      <c r="Q25" s="37"/>
      <c r="R25" s="37"/>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9">
        <f t="shared" si="4"/>
        <v>0</v>
      </c>
      <c r="BB25" s="40">
        <f t="shared" si="5"/>
        <v>0</v>
      </c>
      <c r="BC25" s="41" t="str">
        <f t="shared" si="6"/>
        <v>INR Zero Only</v>
      </c>
      <c r="IE25" s="21">
        <v>1.01</v>
      </c>
      <c r="IF25" s="21" t="s">
        <v>39</v>
      </c>
      <c r="IG25" s="21" t="s">
        <v>35</v>
      </c>
      <c r="IH25" s="21">
        <v>123.223</v>
      </c>
      <c r="II25" s="21" t="s">
        <v>37</v>
      </c>
    </row>
    <row r="26" spans="1:243" s="20" customFormat="1" ht="70.5" customHeight="1">
      <c r="A26" s="29">
        <v>8</v>
      </c>
      <c r="B26" s="30" t="s">
        <v>69</v>
      </c>
      <c r="C26" s="19" t="s">
        <v>77</v>
      </c>
      <c r="D26" s="31">
        <v>4</v>
      </c>
      <c r="E26" s="32" t="s">
        <v>85</v>
      </c>
      <c r="F26" s="31">
        <v>0</v>
      </c>
      <c r="G26" s="33"/>
      <c r="H26" s="34"/>
      <c r="I26" s="35" t="s">
        <v>38</v>
      </c>
      <c r="J26" s="32">
        <f t="shared" si="0"/>
        <v>1</v>
      </c>
      <c r="K26" s="33" t="s">
        <v>49</v>
      </c>
      <c r="L26" s="33" t="s">
        <v>7</v>
      </c>
      <c r="M26" s="36"/>
      <c r="N26" s="37"/>
      <c r="O26" s="37"/>
      <c r="P26" s="45"/>
      <c r="Q26" s="37"/>
      <c r="R26" s="37"/>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9">
        <f t="shared" si="4"/>
        <v>0</v>
      </c>
      <c r="BB26" s="40">
        <f t="shared" si="5"/>
        <v>0</v>
      </c>
      <c r="BC26" s="41" t="str">
        <f t="shared" si="6"/>
        <v>INR Zero Only</v>
      </c>
      <c r="IE26" s="21">
        <v>1.01</v>
      </c>
      <c r="IF26" s="21" t="s">
        <v>39</v>
      </c>
      <c r="IG26" s="21" t="s">
        <v>35</v>
      </c>
      <c r="IH26" s="21">
        <v>123.223</v>
      </c>
      <c r="II26" s="21" t="s">
        <v>37</v>
      </c>
    </row>
    <row r="27" spans="1:243" s="20" customFormat="1" ht="70.5" customHeight="1">
      <c r="A27" s="29">
        <v>9</v>
      </c>
      <c r="B27" s="30" t="s">
        <v>70</v>
      </c>
      <c r="C27" s="19" t="s">
        <v>78</v>
      </c>
      <c r="D27" s="31">
        <v>6</v>
      </c>
      <c r="E27" s="32" t="s">
        <v>85</v>
      </c>
      <c r="F27" s="31">
        <v>0</v>
      </c>
      <c r="G27" s="33"/>
      <c r="H27" s="34"/>
      <c r="I27" s="35" t="s">
        <v>38</v>
      </c>
      <c r="J27" s="32">
        <f t="shared" si="0"/>
        <v>1</v>
      </c>
      <c r="K27" s="33" t="s">
        <v>49</v>
      </c>
      <c r="L27" s="33" t="s">
        <v>7</v>
      </c>
      <c r="M27" s="36"/>
      <c r="N27" s="37"/>
      <c r="O27" s="37"/>
      <c r="P27" s="45"/>
      <c r="Q27" s="37"/>
      <c r="R27" s="37"/>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9">
        <f t="shared" si="4"/>
        <v>0</v>
      </c>
      <c r="BB27" s="40">
        <f t="shared" si="5"/>
        <v>0</v>
      </c>
      <c r="BC27" s="41" t="str">
        <f t="shared" si="6"/>
        <v>INR Zero Only</v>
      </c>
      <c r="IE27" s="21">
        <v>1.01</v>
      </c>
      <c r="IF27" s="21" t="s">
        <v>39</v>
      </c>
      <c r="IG27" s="21" t="s">
        <v>35</v>
      </c>
      <c r="IH27" s="21">
        <v>123.223</v>
      </c>
      <c r="II27" s="21" t="s">
        <v>37</v>
      </c>
    </row>
    <row r="28" spans="1:243" s="20" customFormat="1" ht="24" customHeight="1">
      <c r="A28" s="22" t="s">
        <v>47</v>
      </c>
      <c r="B28" s="22"/>
      <c r="C28" s="60"/>
      <c r="D28" s="61"/>
      <c r="E28" s="61"/>
      <c r="F28" s="61"/>
      <c r="G28" s="61"/>
      <c r="H28" s="62"/>
      <c r="I28" s="62"/>
      <c r="J28" s="62"/>
      <c r="K28" s="62"/>
      <c r="L28" s="61"/>
      <c r="M28" s="42"/>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43">
        <f>SUM(BA13:BA21)</f>
        <v>0</v>
      </c>
      <c r="BB28" s="43">
        <f>SUM(BB13:BB21)</f>
        <v>0</v>
      </c>
      <c r="BC28" s="44" t="str">
        <f>SpellNumber($E$2,BB28)</f>
        <v>INR Zero Only</v>
      </c>
      <c r="IE28" s="21">
        <v>4</v>
      </c>
      <c r="IF28" s="21" t="s">
        <v>41</v>
      </c>
      <c r="IG28" s="21" t="s">
        <v>46</v>
      </c>
      <c r="IH28" s="21">
        <v>10</v>
      </c>
      <c r="II28" s="21" t="s">
        <v>37</v>
      </c>
    </row>
    <row r="29" spans="1:243" s="23" customFormat="1" ht="39" customHeight="1" hidden="1">
      <c r="A29" s="46" t="s">
        <v>51</v>
      </c>
      <c r="B29" s="47"/>
      <c r="C29" s="48"/>
      <c r="D29" s="49"/>
      <c r="E29" s="50" t="s">
        <v>48</v>
      </c>
      <c r="F29" s="51"/>
      <c r="G29" s="52"/>
      <c r="H29" s="53"/>
      <c r="I29" s="53"/>
      <c r="J29" s="53"/>
      <c r="K29" s="54"/>
      <c r="L29" s="55"/>
      <c r="M29" s="56"/>
      <c r="O29" s="20"/>
      <c r="P29" s="20"/>
      <c r="Q29" s="20"/>
      <c r="R29" s="20"/>
      <c r="S29" s="20"/>
      <c r="BA29" s="57">
        <f>IF(ISBLANK(F29),0,IF(E29="Excess (+)",ROUND(BA28+(BA28*F29),2),IF(E29="Less (-)",ROUND(BA28+(BA28*F29*(-1)),2),0)))</f>
        <v>0</v>
      </c>
      <c r="BB29" s="58">
        <f>ROUND(BA29,0)</f>
        <v>0</v>
      </c>
      <c r="BC29" s="59" t="str">
        <f>SpellNumber(L29,BB29)</f>
        <v> Zero Only</v>
      </c>
      <c r="IE29" s="24"/>
      <c r="IF29" s="24"/>
      <c r="IG29" s="24"/>
      <c r="IH29" s="24"/>
      <c r="II29" s="24"/>
    </row>
    <row r="30" spans="1:243" s="23" customFormat="1" ht="32.25" customHeight="1">
      <c r="A30" s="22" t="s">
        <v>50</v>
      </c>
      <c r="B30" s="22"/>
      <c r="C30" s="67" t="str">
        <f>SpellNumber($E$2,BB28)</f>
        <v>INR Zero Only</v>
      </c>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9"/>
      <c r="IE30" s="24"/>
      <c r="IF30" s="24"/>
      <c r="IG30" s="24"/>
      <c r="IH30" s="24"/>
      <c r="II30" s="24"/>
    </row>
    <row r="31" spans="3:243" s="14" customFormat="1" ht="15">
      <c r="C31" s="25"/>
      <c r="D31" s="25"/>
      <c r="E31" s="25"/>
      <c r="F31" s="25"/>
      <c r="G31" s="25"/>
      <c r="H31" s="25"/>
      <c r="I31" s="25"/>
      <c r="J31" s="25"/>
      <c r="K31" s="25"/>
      <c r="L31" s="25"/>
      <c r="M31" s="25"/>
      <c r="O31" s="25"/>
      <c r="BA31" s="25"/>
      <c r="BC31" s="25"/>
      <c r="IE31" s="15"/>
      <c r="IF31" s="15"/>
      <c r="IG31" s="15"/>
      <c r="IH31" s="15"/>
      <c r="II31" s="15"/>
    </row>
  </sheetData>
  <sheetProtection password="ACE1" sheet="1" selectLockedCells="1"/>
  <mergeCells count="8">
    <mergeCell ref="A9:BC9"/>
    <mergeCell ref="C30:BC30"/>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9">
      <formula1>IF(ISBLANK(F29),$A$3:$C$3,$B$3:$C$3)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IF(E29&lt;&gt;"Select",99.9,0)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9">
      <formula1>IF(E29&lt;&gt;"Select",0,-1)</formula1>
      <formula2>IF(E29&lt;&gt;"Select",99.99,-1)</formula2>
    </dataValidation>
    <dataValidation type="decimal" allowBlank="1" showInputMessage="1" showErrorMessage="1" promptTitle="Rate Entry" prompt="Please enter Basic Rate in Rupees for this item. " errorTitle="Invaid Entry" error="Only Numeric Values are allowed. " sqref="M13:M28">
      <formula1>0</formula1>
      <formula2>999999999999999</formula2>
    </dataValidation>
    <dataValidation allowBlank="1" showInputMessage="1" showErrorMessage="1" promptTitle="Item Description" prompt="Please enter Item Description in text" sqref="B18"/>
    <dataValidation type="list" allowBlank="1" showInputMessage="1" showErrorMessage="1" sqref="L22 L23 L24 L25 L26 L13 L14 L15 L16 L17 L18 L19 L20 L21 L27">
      <formula1>"INR"</formula1>
    </dataValidation>
    <dataValidation allowBlank="1" showInputMessage="1" showErrorMessage="1" promptTitle="Addition / Deduction" prompt="Please Choose the correct One" sqref="J13:J27"/>
    <dataValidation type="list" showInputMessage="1" showErrorMessage="1" sqref="I13:I27">
      <formula1>"Excess(+), Less(-)"</formula1>
    </dataValidation>
    <dataValidation type="decimal" allowBlank="1" showInputMessage="1" showErrorMessage="1" errorTitle="Invalid Entry" error="Only Numeric Values are allowed. " sqref="A13:A27">
      <formula1>0</formula1>
      <formula2>999999999999999</formula2>
    </dataValidation>
    <dataValidation allowBlank="1" showInputMessage="1" showErrorMessage="1" promptTitle="Itemcode/Make" prompt="Please enter text" sqref="C13:C27"/>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allowBlank="1" showInputMessage="1" showErrorMessage="1" promptTitle="Units" prompt="Please enter Units in text" sqref="E13:E27"/>
    <dataValidation type="decimal" allowBlank="1" showInputMessage="1" showErrorMessage="1" promptTitle="Quantity" prompt="Please enter the Quantity for this item. " errorTitle="Invalid Entry" error="Only Numeric Values are allowed. " sqref="D13:D27 F13:F2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27">
      <formula1>"Partial Conversion, Full Conversion"</formula1>
    </dataValidation>
  </dataValidations>
  <printOptions/>
  <pageMargins left="0.5511811023622047" right="0.31496062992125984" top="0.5905511811023623" bottom="0.5118110236220472"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6" t="s">
        <v>2</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Ishaan Kashyap</cp:lastModifiedBy>
  <cp:lastPrinted>2023-10-10T06:49:30Z</cp:lastPrinted>
  <dcterms:created xsi:type="dcterms:W3CDTF">2009-01-30T06:42:42Z</dcterms:created>
  <dcterms:modified xsi:type="dcterms:W3CDTF">2023-10-10T10:34:21Z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