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<sst xmlns="http://schemas.openxmlformats.org/spreadsheetml/2006/main" count="160" uniqueCount="74">
  <si>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</si>
  <si>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</si>
  <si>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</si>
  <si>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</si>
  <si>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</si>
  <si>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</si>
  <si>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</si>
  <si>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</si>
  <si>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</si>
  <si>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</si>
  <si>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</si>
  <si>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</si>
  <si>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</si>
  <si>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</si>
  <si>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</si>
  <si>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</si>
  <si>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</si>
  <si>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</si>
  <si>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</si>
  <si>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</si>
  <si>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</si>
  <si>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</si>
  <si>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</si>
  <si>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</si>
  <si>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</si>
  <si>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</si>
  <si>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</si>
  <si>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</si>
  <si>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</si>
  <si>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</si>
  <si>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</si>
  <si>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</si>
  <si>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</si>
  <si>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</si>
  <si>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</si>
  <si>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</si>
  <si>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</si>
  <si>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</si>
  <si>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</si>
  <si>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</si>
  <si>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</si>
  <si>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</si>
  <si>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</si>
  <si>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</si>
  <si>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</si>
  <si>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</si>
  <si>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</si>
  <si>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BI01010001010000000000000515BI0100001117</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</si>
  <si>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</si>
  <si>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</si>
  <si>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</si>
  <si>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</si>
  <si>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</si>
  <si>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</si>
  <si>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</si>
  <si>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</si>
  <si>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</si>
  <si>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</si>
  <si>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BI01010001010000000000000515BI0100001111</t>
  </si>
  <si>
    <t>Sqm</t>
  </si>
  <si>
    <t>Cum</t>
  </si>
  <si>
    <t>Kg</t>
  </si>
  <si>
    <t>Contract No:  e-NIT no IIIM/Works/NIT-</t>
  </si>
  <si>
    <t xml:space="preserve">Name of Work:  Providing and fixing of wooden false ceiling in  Research Scholar Hostel building at IIIM Br. Lab Srinagar 
</t>
  </si>
  <si>
    <t>Providing wood work in frames of false ceiling, partitions etc. sawn and fixed in position with necessary stainless steel screws etc. Kiln seasoned and chemically treated hollock wood</t>
  </si>
  <si>
    <t>Providing and fixing expandable fasteners of specified size with necessary plastic sleeves and galvanised M.S. screws including drilling holes in masonry work /CC/ R.C.C. and making good etc. complete.
50 mm long</t>
  </si>
  <si>
    <t>Each</t>
  </si>
  <si>
    <t>Providing and fixing 2nd class teak wood plain lining tongued and grooved, including wooden plugs complete with necessary screws and priming coat on unexposed surface.
12 mm thick</t>
  </si>
  <si>
    <t>Mtr</t>
  </si>
  <si>
    <t>Providing and fixing mild steel round holding down bolts with nuts and washer plates complete</t>
  </si>
  <si>
    <t xml:space="preserve">Providing  and fixing plywood 12mm thick, veneer conforming to IS: 1328 (type-1), for plain lining/ cladding with necessary screws, including priming coat on unexposed surface with: veneer facings of approved manufacture 
</t>
  </si>
  <si>
    <t>Painting with synthetic enamel paint of approved brand and manufacture of required colour to give an even shade :   Two or more coats on new work over an under coat of suitable shade with ordinary paint of approved brand andmanufacture</t>
  </si>
  <si>
    <t>Tender Inviting Authority: Director CSIR- IIIM, Jammu</t>
  </si>
  <si>
    <t>Providing and fixing wooden moulded corner beading of triangular shape to the junction of panelling etc. with iron screws, plugs and priming coat on unexposed surface etc. complete 2nd class teak wood.50x50 mm (base and height)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</si>
</sst>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
    <numFmt numFmtId="182" formatCode="0.000"/>
    <numFmt numFmtId="183" formatCode="0.0000%"/>
    <numFmt numFmtId="184" formatCode="0.00000"/>
    <numFmt numFmtId="185" formatCode="0.000000"/>
    <numFmt numFmtId="186" formatCode="0.0000000"/>
    <numFmt numFmtId="187" formatCode="0.00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0"/>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23"/>
      <name val="Calibri"/>
      <family val="2"/>
    </font>
    <font>
      <sz val="11"/>
      <color indexed="31"/>
      <name val="Arial"/>
      <family val="2"/>
    </font>
    <font>
      <b/>
      <sz val="12"/>
      <color indexed="16"/>
      <name val="Arial"/>
      <family val="2"/>
    </font>
    <font>
      <b/>
      <sz val="11"/>
      <color indexed="16"/>
      <name val="Arial"/>
      <family val="2"/>
    </font>
    <font>
      <b/>
      <sz val="14"/>
      <color indexed="17"/>
      <name val="Arial"/>
      <family val="2"/>
    </font>
    <font>
      <sz val="9"/>
      <color indexed="8"/>
      <name val="Times New Roman"/>
      <family val="1"/>
    </font>
    <font>
      <b/>
      <sz val="11"/>
      <color indexed="1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0" tint="-0.4999699890613556"/>
      <name val="Calibri"/>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sz val="9"/>
      <color theme="1"/>
      <name val="Times New Roman"/>
      <family val="1"/>
    </font>
    <font>
      <b/>
      <sz val="11"/>
      <color rgb="FF000066"/>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style="thin"/>
      <right/>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top" wrapText="1"/>
      <protection/>
    </xf>
    <xf numFmtId="0" fontId="64" fillId="0" borderId="13" xfId="58" applyNumberFormat="1" applyFont="1" applyFill="1" applyBorder="1" applyAlignment="1">
      <alignment horizontal="left" wrapText="1" readingOrder="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0" fontId="62" fillId="0" borderId="0" xfId="59" applyNumberFormat="1" applyFont="1" applyFill="1" applyBorder="1" applyAlignment="1" applyProtection="1">
      <alignment horizontal="center" vertical="center"/>
      <protection/>
    </xf>
    <xf numFmtId="0" fontId="11" fillId="0" borderId="13" xfId="58" applyNumberFormat="1" applyFont="1" applyFill="1" applyBorder="1" applyAlignment="1">
      <alignment horizontal="center" vertical="top"/>
      <protection/>
    </xf>
    <xf numFmtId="2" fontId="11" fillId="0" borderId="13" xfId="58" applyNumberFormat="1" applyFont="1" applyFill="1" applyBorder="1" applyAlignment="1">
      <alignment horizontal="center"/>
      <protection/>
    </xf>
    <xf numFmtId="0" fontId="11" fillId="0" borderId="13" xfId="57" applyNumberFormat="1" applyFont="1" applyFill="1" applyBorder="1" applyAlignment="1">
      <alignment horizontal="center"/>
      <protection/>
    </xf>
    <xf numFmtId="0" fontId="15" fillId="0" borderId="13" xfId="57" applyNumberFormat="1" applyFont="1" applyFill="1" applyBorder="1" applyAlignment="1" applyProtection="1">
      <alignment horizontal="center"/>
      <protection locked="0"/>
    </xf>
    <xf numFmtId="0" fontId="15" fillId="0" borderId="13" xfId="57" applyNumberFormat="1" applyFont="1" applyFill="1" applyBorder="1" applyAlignment="1" applyProtection="1">
      <alignment horizontal="center"/>
      <protection/>
    </xf>
    <xf numFmtId="0" fontId="11" fillId="0" borderId="13" xfId="58" applyNumberFormat="1" applyFont="1" applyFill="1" applyBorder="1" applyAlignment="1">
      <alignment horizontal="center"/>
      <protection/>
    </xf>
    <xf numFmtId="2" fontId="15" fillId="33" borderId="13" xfId="57" applyNumberFormat="1" applyFont="1" applyFill="1" applyBorder="1" applyAlignment="1" applyProtection="1">
      <alignment horizontal="center"/>
      <protection locked="0"/>
    </xf>
    <xf numFmtId="180" fontId="15" fillId="0" borderId="13" xfId="57" applyNumberFormat="1" applyFont="1" applyFill="1" applyBorder="1" applyAlignment="1" applyProtection="1">
      <alignment horizontal="right" vertical="top"/>
      <protection locked="0"/>
    </xf>
    <xf numFmtId="180" fontId="15" fillId="0" borderId="13" xfId="57" applyNumberFormat="1" applyFont="1" applyFill="1" applyBorder="1" applyAlignment="1">
      <alignment horizontal="center" vertical="top" wrapText="1"/>
      <protection/>
    </xf>
    <xf numFmtId="2" fontId="15" fillId="0" borderId="14" xfId="58" applyNumberFormat="1" applyFont="1" applyFill="1" applyBorder="1" applyAlignment="1">
      <alignment horizontal="right" vertical="top"/>
      <protection/>
    </xf>
    <xf numFmtId="2" fontId="15" fillId="0" borderId="14" xfId="58" applyNumberFormat="1" applyFont="1" applyFill="1" applyBorder="1" applyAlignment="1">
      <alignment horizontal="right"/>
      <protection/>
    </xf>
    <xf numFmtId="0" fontId="11" fillId="0" borderId="13" xfId="58" applyNumberFormat="1" applyFont="1" applyFill="1" applyBorder="1" applyAlignment="1">
      <alignment wrapText="1"/>
      <protection/>
    </xf>
    <xf numFmtId="2" fontId="15" fillId="34" borderId="13" xfId="57" applyNumberFormat="1" applyFont="1" applyFill="1" applyBorder="1" applyAlignment="1" applyProtection="1">
      <alignment horizontal="center"/>
      <protection locked="0"/>
    </xf>
    <xf numFmtId="2" fontId="16" fillId="0" borderId="13" xfId="58" applyNumberFormat="1" applyFont="1" applyFill="1" applyBorder="1" applyAlignment="1">
      <alignment vertical="top"/>
      <protection/>
    </xf>
    <xf numFmtId="0" fontId="11" fillId="0" borderId="13" xfId="58" applyNumberFormat="1" applyFont="1" applyFill="1" applyBorder="1" applyAlignment="1">
      <alignment vertical="top" wrapText="1"/>
      <protection/>
    </xf>
    <xf numFmtId="180" fontId="15" fillId="0" borderId="13" xfId="57" applyNumberFormat="1" applyFont="1" applyFill="1" applyBorder="1" applyAlignment="1" applyProtection="1">
      <alignment horizontal="center" vertical="top" wrapText="1"/>
      <protection/>
    </xf>
    <xf numFmtId="0" fontId="2" fillId="0" borderId="15" xfId="58" applyNumberFormat="1" applyFont="1" applyFill="1" applyBorder="1" applyAlignment="1">
      <alignment horizontal="left" vertical="top"/>
      <protection/>
    </xf>
    <xf numFmtId="0" fontId="2" fillId="0" borderId="16" xfId="58" applyNumberFormat="1" applyFont="1" applyFill="1" applyBorder="1" applyAlignment="1">
      <alignment horizontal="left" vertical="top"/>
      <protection/>
    </xf>
    <xf numFmtId="0" fontId="66" fillId="0" borderId="17" xfId="57" applyNumberFormat="1" applyFont="1" applyFill="1" applyBorder="1" applyAlignment="1" applyProtection="1">
      <alignment vertical="top"/>
      <protection/>
    </xf>
    <xf numFmtId="0" fontId="14" fillId="0" borderId="18" xfId="58" applyNumberFormat="1" applyFont="1" applyFill="1" applyBorder="1" applyAlignment="1" applyProtection="1">
      <alignment vertical="center" wrapText="1"/>
      <protection locked="0"/>
    </xf>
    <xf numFmtId="0" fontId="67" fillId="33" borderId="18" xfId="58" applyNumberFormat="1" applyFont="1" applyFill="1" applyBorder="1" applyAlignment="1" applyProtection="1">
      <alignment vertical="center" wrapText="1"/>
      <protection locked="0"/>
    </xf>
    <xf numFmtId="10" fontId="68" fillId="33" borderId="18" xfId="63" applyNumberFormat="1" applyFont="1" applyFill="1" applyBorder="1" applyAlignment="1">
      <alignment horizontal="center" vertical="center"/>
    </xf>
    <xf numFmtId="0" fontId="66" fillId="0" borderId="18" xfId="58" applyNumberFormat="1" applyFont="1" applyFill="1" applyBorder="1" applyAlignment="1">
      <alignment vertical="top"/>
      <protection/>
    </xf>
    <xf numFmtId="0" fontId="3" fillId="0" borderId="18" xfId="57" applyNumberFormat="1" applyFont="1" applyFill="1" applyBorder="1" applyAlignment="1" applyProtection="1">
      <alignment vertical="top"/>
      <protection/>
    </xf>
    <xf numFmtId="0" fontId="13" fillId="0" borderId="18" xfId="58" applyNumberFormat="1" applyFont="1" applyFill="1" applyBorder="1" applyAlignment="1" applyProtection="1">
      <alignment vertical="center" wrapText="1"/>
      <protection locked="0"/>
    </xf>
    <xf numFmtId="0" fontId="13" fillId="0" borderId="18" xfId="63" applyNumberFormat="1" applyFont="1" applyFill="1" applyBorder="1" applyAlignment="1" applyProtection="1">
      <alignment vertical="center" wrapText="1"/>
      <protection locked="0"/>
    </xf>
    <xf numFmtId="0" fontId="14" fillId="0" borderId="18" xfId="58" applyNumberFormat="1" applyFont="1" applyFill="1" applyBorder="1" applyAlignment="1" applyProtection="1">
      <alignment vertical="center" wrapText="1"/>
      <protection/>
    </xf>
    <xf numFmtId="180" fontId="69" fillId="0" borderId="19" xfId="58" applyNumberFormat="1" applyFont="1" applyFill="1" applyBorder="1" applyAlignment="1">
      <alignment horizontal="right" vertical="top"/>
      <protection/>
    </xf>
    <xf numFmtId="180" fontId="6" fillId="0" borderId="20" xfId="58" applyNumberFormat="1" applyFont="1" applyFill="1" applyBorder="1" applyAlignment="1">
      <alignment horizontal="right" vertical="top"/>
      <protection/>
    </xf>
    <xf numFmtId="0" fontId="3" fillId="0" borderId="21" xfId="58" applyNumberFormat="1" applyFont="1" applyFill="1" applyBorder="1" applyAlignment="1">
      <alignment vertical="top" wrapText="1"/>
      <protection/>
    </xf>
    <xf numFmtId="0" fontId="3" fillId="0" borderId="13" xfId="58" applyNumberFormat="1" applyFont="1" applyFill="1" applyBorder="1" applyAlignment="1">
      <alignment vertical="top"/>
      <protection/>
    </xf>
    <xf numFmtId="0" fontId="11" fillId="0" borderId="13" xfId="58" applyNumberFormat="1" applyFont="1" applyFill="1" applyBorder="1" applyAlignment="1">
      <alignment vertical="top"/>
      <protection/>
    </xf>
    <xf numFmtId="0" fontId="16" fillId="0" borderId="13" xfId="58" applyNumberFormat="1" applyFont="1" applyFill="1" applyBorder="1" applyAlignment="1">
      <alignment vertical="top"/>
      <protection/>
    </xf>
    <xf numFmtId="180" fontId="11" fillId="0" borderId="13" xfId="57" applyNumberFormat="1" applyFont="1" applyFill="1" applyBorder="1" applyAlignment="1">
      <alignment vertical="top"/>
      <protection/>
    </xf>
    <xf numFmtId="0" fontId="70" fillId="0" borderId="13" xfId="0" applyFont="1" applyFill="1" applyBorder="1" applyAlignment="1">
      <alignment horizontal="justify" vertical="top" wrapText="1"/>
    </xf>
    <xf numFmtId="0" fontId="70" fillId="0" borderId="18" xfId="0" applyFont="1" applyFill="1" applyBorder="1" applyAlignment="1">
      <alignment horizontal="justify" vertical="top" wrapText="1"/>
    </xf>
    <xf numFmtId="0" fontId="70" fillId="0" borderId="11" xfId="0" applyFont="1" applyFill="1" applyBorder="1" applyAlignment="1">
      <alignment horizontal="justify" vertical="top" wrapText="1"/>
    </xf>
    <xf numFmtId="0" fontId="70" fillId="0" borderId="13" xfId="0" applyFont="1" applyFill="1" applyBorder="1" applyAlignment="1">
      <alignment horizontal="left" vertical="top" wrapText="1"/>
    </xf>
    <xf numFmtId="182" fontId="11" fillId="0" borderId="13" xfId="58" applyNumberFormat="1" applyFont="1" applyFill="1" applyBorder="1" applyAlignment="1">
      <alignment horizontal="center"/>
      <protection/>
    </xf>
    <xf numFmtId="180" fontId="11" fillId="0" borderId="13" xfId="58" applyNumberFormat="1" applyFont="1" applyFill="1" applyBorder="1" applyAlignment="1">
      <alignment horizontal="center"/>
      <protection/>
    </xf>
    <xf numFmtId="0" fontId="71" fillId="0" borderId="1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6" fillId="0" borderId="23"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16"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2" fillId="0" borderId="23"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47625</xdr:rowOff>
    </xdr:from>
    <xdr:to>
      <xdr:col>1</xdr:col>
      <xdr:colOff>2343150</xdr:colOff>
      <xdr:row>0</xdr:row>
      <xdr:rowOff>57150</xdr:rowOff>
    </xdr:to>
    <xdr:grpSp>
      <xdr:nvGrpSpPr>
        <xdr:cNvPr id="1" name="Group 1"/>
        <xdr:cNvGrpSpPr>
          <a:grpSpLocks noChangeAspect="1"/>
        </xdr:cNvGrpSpPr>
      </xdr:nvGrpSpPr>
      <xdr:grpSpPr>
        <a:xfrm>
          <a:off x="95250" y="47625"/>
          <a:ext cx="2952750" cy="9525"/>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3"/>
  <sheetViews>
    <sheetView showGridLines="0" zoomScale="85" zoomScaleNormal="85" zoomScalePageLayoutView="0" workbookViewId="0" topLeftCell="A1">
      <selection activeCell="M13" sqref="M13:M19"/>
    </sheetView>
  </sheetViews>
  <sheetFormatPr defaultColWidth="9.140625" defaultRowHeight="15"/>
  <cols>
    <col min="1" max="1" width="10.57421875" style="24" customWidth="1"/>
    <col min="2" max="2" width="78.140625" style="24" customWidth="1"/>
    <col min="3" max="3" width="0.13671875" style="24" customWidth="1"/>
    <col min="4" max="4" width="11.7109375" style="24" customWidth="1"/>
    <col min="5" max="5" width="10.421875" style="24" customWidth="1"/>
    <col min="6" max="6" width="36.8515625" style="24" hidden="1" customWidth="1"/>
    <col min="7" max="7" width="14.140625" style="24" hidden="1" customWidth="1"/>
    <col min="8" max="9" width="12.140625" style="24" hidden="1" customWidth="1"/>
    <col min="10" max="10" width="9.00390625" style="24" hidden="1" customWidth="1"/>
    <col min="11" max="11" width="19.57421875" style="24" hidden="1" customWidth="1"/>
    <col min="12" max="12" width="34.8515625" style="24" hidden="1" customWidth="1"/>
    <col min="13" max="13" width="18.00390625" style="24" customWidth="1"/>
    <col min="14" max="14" width="15.28125" style="25" hidden="1" customWidth="1"/>
    <col min="15" max="15" width="14.28125" style="24" hidden="1" customWidth="1"/>
    <col min="16" max="16" width="17.28125" style="24" hidden="1" customWidth="1"/>
    <col min="17" max="17" width="18.421875" style="24" hidden="1" customWidth="1"/>
    <col min="18" max="18" width="17.421875" style="24" hidden="1" customWidth="1"/>
    <col min="19" max="19" width="14.7109375" style="24" hidden="1" customWidth="1"/>
    <col min="20" max="20" width="14.8515625" style="24" hidden="1" customWidth="1"/>
    <col min="21" max="21" width="16.421875" style="24" hidden="1" customWidth="1"/>
    <col min="22" max="22" width="13.00390625" style="24" hidden="1" customWidth="1"/>
    <col min="23" max="51" width="9.140625" style="24" hidden="1" customWidth="1"/>
    <col min="52" max="52" width="19.57421875" style="24" hidden="1" customWidth="1"/>
    <col min="53" max="53" width="29.7109375" style="24" hidden="1" customWidth="1"/>
    <col min="54" max="54" width="15.7109375" style="24" customWidth="1"/>
    <col min="55" max="55" width="23.140625" style="24" customWidth="1"/>
    <col min="56" max="238" width="9.140625" style="24" customWidth="1"/>
    <col min="239" max="243" width="9.140625" style="26" customWidth="1"/>
    <col min="244" max="16384" width="9.140625" style="24" customWidth="1"/>
  </cols>
  <sheetData>
    <row r="1" spans="1:243" s="1" customFormat="1" ht="25.5" customHeight="1">
      <c r="A1" s="75" t="str">
        <f>B2&amp;" BoQ"</f>
        <v>Item Rate BoQ</v>
      </c>
      <c r="B1" s="75"/>
      <c r="C1" s="75"/>
      <c r="D1" s="75"/>
      <c r="E1" s="75"/>
      <c r="F1" s="75"/>
      <c r="G1" s="75"/>
      <c r="H1" s="75"/>
      <c r="I1" s="75"/>
      <c r="J1" s="75"/>
      <c r="K1" s="75"/>
      <c r="L1" s="75"/>
      <c r="O1" s="2"/>
      <c r="P1" s="2"/>
      <c r="Q1" s="3"/>
      <c r="IE1" s="3"/>
      <c r="IF1" s="3"/>
      <c r="IG1" s="3"/>
      <c r="IH1" s="3"/>
      <c r="II1" s="3"/>
    </row>
    <row r="2" spans="1:17" s="1" customFormat="1" ht="25.5" customHeight="1" hidden="1">
      <c r="A2" s="4" t="s">
        <v>3</v>
      </c>
      <c r="B2" s="4" t="s">
        <v>4</v>
      </c>
      <c r="C2" s="27" t="s">
        <v>5</v>
      </c>
      <c r="D2" s="2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6" t="s">
        <v>72</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7"/>
      <c r="IF4" s="7"/>
      <c r="IG4" s="7"/>
      <c r="IH4" s="7"/>
      <c r="II4" s="7"/>
    </row>
    <row r="5" spans="1:243" s="6" customFormat="1" ht="30.75" customHeight="1">
      <c r="A5" s="76" t="s">
        <v>63</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7"/>
      <c r="IF5" s="7"/>
      <c r="IG5" s="7"/>
      <c r="IH5" s="7"/>
      <c r="II5" s="7"/>
    </row>
    <row r="6" spans="1:243" s="6" customFormat="1" ht="30.75" customHeight="1">
      <c r="A6" s="76" t="s">
        <v>62</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7"/>
      <c r="IF6" s="7"/>
      <c r="IG6" s="7"/>
      <c r="IH6" s="7"/>
      <c r="II6" s="7"/>
    </row>
    <row r="7" spans="1:243" s="6" customFormat="1" ht="29.25" customHeight="1" hidden="1">
      <c r="A7" s="77" t="s">
        <v>10</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7"/>
      <c r="IF7" s="7"/>
      <c r="IG7" s="7"/>
      <c r="IH7" s="7"/>
      <c r="II7" s="7"/>
    </row>
    <row r="8" spans="1:243" s="9" customFormat="1" ht="61.5" customHeight="1">
      <c r="A8" s="8" t="s">
        <v>54</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10"/>
      <c r="IF8" s="10"/>
      <c r="IG8" s="10"/>
      <c r="IH8" s="10"/>
      <c r="II8" s="10"/>
    </row>
    <row r="9" spans="1:243" s="11" customFormat="1" ht="61.5" customHeight="1">
      <c r="A9" s="69" t="s">
        <v>11</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78.75" customHeight="1">
      <c r="A11" s="13" t="s">
        <v>0</v>
      </c>
      <c r="B11" s="13" t="s">
        <v>18</v>
      </c>
      <c r="C11" s="13" t="s">
        <v>1</v>
      </c>
      <c r="D11" s="13" t="s">
        <v>19</v>
      </c>
      <c r="E11" s="13" t="s">
        <v>20</v>
      </c>
      <c r="F11" s="13" t="s">
        <v>57</v>
      </c>
      <c r="G11" s="13"/>
      <c r="H11" s="13"/>
      <c r="I11" s="13" t="s">
        <v>21</v>
      </c>
      <c r="J11" s="13" t="s">
        <v>22</v>
      </c>
      <c r="K11" s="13" t="s">
        <v>23</v>
      </c>
      <c r="L11" s="13" t="s">
        <v>24</v>
      </c>
      <c r="M11" s="16" t="s">
        <v>56</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55</v>
      </c>
      <c r="BB11" s="68" t="s">
        <v>32</v>
      </c>
      <c r="BC11" s="68" t="s">
        <v>33</v>
      </c>
      <c r="IE11" s="15"/>
      <c r="IF11" s="15"/>
      <c r="IG11" s="15"/>
      <c r="IH11" s="15"/>
      <c r="II11" s="15"/>
    </row>
    <row r="12" spans="1:243" s="14" customFormat="1" ht="15">
      <c r="A12" s="17">
        <v>1</v>
      </c>
      <c r="B12" s="17">
        <v>2</v>
      </c>
      <c r="C12" s="17">
        <v>3</v>
      </c>
      <c r="D12" s="17">
        <v>4</v>
      </c>
      <c r="E12" s="17">
        <v>5</v>
      </c>
      <c r="F12" s="17">
        <v>6</v>
      </c>
      <c r="G12" s="17">
        <v>7</v>
      </c>
      <c r="H12" s="17">
        <v>8</v>
      </c>
      <c r="I12" s="17">
        <v>9</v>
      </c>
      <c r="J12" s="17">
        <v>10</v>
      </c>
      <c r="K12" s="17">
        <v>11</v>
      </c>
      <c r="L12" s="17">
        <v>12</v>
      </c>
      <c r="M12" s="17">
        <v>6</v>
      </c>
      <c r="N12" s="17">
        <v>14</v>
      </c>
      <c r="O12" s="17">
        <v>15</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7</v>
      </c>
      <c r="BC12" s="17">
        <v>8</v>
      </c>
      <c r="IE12" s="15"/>
      <c r="IF12" s="15"/>
      <c r="IG12" s="15"/>
      <c r="IH12" s="15"/>
      <c r="II12" s="15"/>
    </row>
    <row r="13" spans="1:243" s="19" customFormat="1" ht="45" customHeight="1">
      <c r="A13" s="28">
        <v>1</v>
      </c>
      <c r="B13" s="62" t="s">
        <v>64</v>
      </c>
      <c r="C13" s="18" t="s">
        <v>58</v>
      </c>
      <c r="D13" s="67">
        <v>8.1785</v>
      </c>
      <c r="E13" s="30" t="s">
        <v>60</v>
      </c>
      <c r="F13" s="29">
        <v>0</v>
      </c>
      <c r="G13" s="31"/>
      <c r="H13" s="32"/>
      <c r="I13" s="33" t="s">
        <v>39</v>
      </c>
      <c r="J13" s="30">
        <f>IF(I13="Less(-)",-1,1)</f>
        <v>1</v>
      </c>
      <c r="K13" s="31" t="s">
        <v>51</v>
      </c>
      <c r="L13" s="31" t="s">
        <v>7</v>
      </c>
      <c r="M13" s="34"/>
      <c r="N13" s="35"/>
      <c r="O13" s="35"/>
      <c r="P13" s="43"/>
      <c r="Q13" s="35"/>
      <c r="R13" s="35"/>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7">
        <f aca="true" t="shared" si="0" ref="BA13:BA19">total_amount_ba($B$2,$D$2,D13,F13,J13,K13,M13)</f>
        <v>0</v>
      </c>
      <c r="BB13" s="38">
        <f aca="true" t="shared" si="1" ref="BB13:BB18">BA13+SUM(N13:AZ13)</f>
        <v>0</v>
      </c>
      <c r="BC13" s="39" t="str">
        <f>SpellNumber(L13,BB13)</f>
        <v>INR Zero Only</v>
      </c>
      <c r="IE13" s="20">
        <v>1.01</v>
      </c>
      <c r="IF13" s="20" t="s">
        <v>40</v>
      </c>
      <c r="IG13" s="20" t="s">
        <v>36</v>
      </c>
      <c r="IH13" s="20">
        <v>123.223</v>
      </c>
      <c r="II13" s="20" t="s">
        <v>38</v>
      </c>
    </row>
    <row r="14" spans="1:243" s="19" customFormat="1" ht="53.25" customHeight="1">
      <c r="A14" s="28">
        <v>2</v>
      </c>
      <c r="B14" s="63" t="s">
        <v>65</v>
      </c>
      <c r="C14" s="18" t="s">
        <v>34</v>
      </c>
      <c r="D14" s="29">
        <v>510</v>
      </c>
      <c r="E14" s="30" t="s">
        <v>66</v>
      </c>
      <c r="F14" s="29">
        <v>0</v>
      </c>
      <c r="G14" s="31"/>
      <c r="H14" s="32"/>
      <c r="I14" s="33" t="s">
        <v>39</v>
      </c>
      <c r="J14" s="30">
        <f aca="true" t="shared" si="2" ref="J14:J19">IF(I14="Less(-)",-1,1)</f>
        <v>1</v>
      </c>
      <c r="K14" s="31" t="s">
        <v>51</v>
      </c>
      <c r="L14" s="31" t="s">
        <v>7</v>
      </c>
      <c r="M14" s="34"/>
      <c r="N14" s="35"/>
      <c r="O14" s="35"/>
      <c r="P14" s="43"/>
      <c r="Q14" s="35"/>
      <c r="R14" s="35"/>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7">
        <f t="shared" si="0"/>
        <v>0</v>
      </c>
      <c r="BB14" s="38">
        <f t="shared" si="1"/>
        <v>0</v>
      </c>
      <c r="BC14" s="39" t="str">
        <f aca="true" t="shared" si="3" ref="BC14:BC19">SpellNumber(L14,BB14)</f>
        <v>INR Zero Only</v>
      </c>
      <c r="IE14" s="20">
        <v>1.01</v>
      </c>
      <c r="IF14" s="20" t="s">
        <v>40</v>
      </c>
      <c r="IG14" s="20" t="s">
        <v>36</v>
      </c>
      <c r="IH14" s="20">
        <v>123.223</v>
      </c>
      <c r="II14" s="20" t="s">
        <v>38</v>
      </c>
    </row>
    <row r="15" spans="1:243" s="19" customFormat="1" ht="42.75" customHeight="1">
      <c r="A15" s="28">
        <v>3</v>
      </c>
      <c r="B15" s="64" t="s">
        <v>67</v>
      </c>
      <c r="C15" s="18" t="s">
        <v>37</v>
      </c>
      <c r="D15" s="29">
        <v>465.62</v>
      </c>
      <c r="E15" s="30" t="s">
        <v>59</v>
      </c>
      <c r="F15" s="29">
        <v>0</v>
      </c>
      <c r="G15" s="31"/>
      <c r="H15" s="32"/>
      <c r="I15" s="33" t="s">
        <v>39</v>
      </c>
      <c r="J15" s="30">
        <f>IF(I15="Less(-)",-1,1)</f>
        <v>1</v>
      </c>
      <c r="K15" s="31" t="s">
        <v>51</v>
      </c>
      <c r="L15" s="31" t="s">
        <v>7</v>
      </c>
      <c r="M15" s="34"/>
      <c r="N15" s="35"/>
      <c r="O15" s="35"/>
      <c r="P15" s="43"/>
      <c r="Q15" s="35"/>
      <c r="R15" s="35"/>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7">
        <f t="shared" si="0"/>
        <v>0</v>
      </c>
      <c r="BB15" s="38">
        <f t="shared" si="1"/>
        <v>0</v>
      </c>
      <c r="BC15" s="39" t="str">
        <f t="shared" si="3"/>
        <v>INR Zero Only</v>
      </c>
      <c r="IE15" s="20">
        <v>1.01</v>
      </c>
      <c r="IF15" s="20" t="s">
        <v>40</v>
      </c>
      <c r="IG15" s="20" t="s">
        <v>36</v>
      </c>
      <c r="IH15" s="20">
        <v>123.223</v>
      </c>
      <c r="II15" s="20" t="s">
        <v>38</v>
      </c>
    </row>
    <row r="16" spans="1:243" s="19" customFormat="1" ht="49.5" customHeight="1">
      <c r="A16" s="28">
        <v>4</v>
      </c>
      <c r="B16" s="65" t="s">
        <v>73</v>
      </c>
      <c r="C16" s="18" t="s">
        <v>41</v>
      </c>
      <c r="D16" s="66">
        <v>638.1</v>
      </c>
      <c r="E16" s="30" t="s">
        <v>68</v>
      </c>
      <c r="F16" s="29">
        <v>0</v>
      </c>
      <c r="G16" s="31"/>
      <c r="H16" s="32"/>
      <c r="I16" s="33" t="s">
        <v>39</v>
      </c>
      <c r="J16" s="30">
        <f>IF(I16="Less(-)",-1,1)</f>
        <v>1</v>
      </c>
      <c r="K16" s="31" t="s">
        <v>51</v>
      </c>
      <c r="L16" s="31" t="s">
        <v>7</v>
      </c>
      <c r="M16" s="34"/>
      <c r="N16" s="35"/>
      <c r="O16" s="35"/>
      <c r="P16" s="43"/>
      <c r="Q16" s="35"/>
      <c r="R16" s="35"/>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7">
        <f t="shared" si="0"/>
        <v>0</v>
      </c>
      <c r="BB16" s="38">
        <f t="shared" si="1"/>
        <v>0</v>
      </c>
      <c r="BC16" s="39" t="str">
        <f t="shared" si="3"/>
        <v>INR Zero Only</v>
      </c>
      <c r="IE16" s="20">
        <v>1.01</v>
      </c>
      <c r="IF16" s="20" t="s">
        <v>40</v>
      </c>
      <c r="IG16" s="20" t="s">
        <v>36</v>
      </c>
      <c r="IH16" s="20">
        <v>123.223</v>
      </c>
      <c r="II16" s="20" t="s">
        <v>38</v>
      </c>
    </row>
    <row r="17" spans="1:243" s="19" customFormat="1" ht="29.25" customHeight="1">
      <c r="A17" s="28">
        <v>5</v>
      </c>
      <c r="B17" s="62" t="s">
        <v>69</v>
      </c>
      <c r="C17" s="18" t="s">
        <v>44</v>
      </c>
      <c r="D17" s="29">
        <v>250</v>
      </c>
      <c r="E17" s="30" t="s">
        <v>61</v>
      </c>
      <c r="F17" s="29">
        <v>0</v>
      </c>
      <c r="G17" s="31"/>
      <c r="H17" s="31"/>
      <c r="I17" s="33" t="s">
        <v>39</v>
      </c>
      <c r="J17" s="30">
        <f t="shared" si="2"/>
        <v>1</v>
      </c>
      <c r="K17" s="31" t="s">
        <v>51</v>
      </c>
      <c r="L17" s="31" t="s">
        <v>7</v>
      </c>
      <c r="M17" s="34"/>
      <c r="N17" s="35"/>
      <c r="O17" s="35"/>
      <c r="P17" s="43"/>
      <c r="Q17" s="35"/>
      <c r="R17" s="35"/>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7">
        <f t="shared" si="0"/>
        <v>0</v>
      </c>
      <c r="BB17" s="38">
        <f t="shared" si="1"/>
        <v>0</v>
      </c>
      <c r="BC17" s="39" t="str">
        <f t="shared" si="3"/>
        <v>INR Zero Only</v>
      </c>
      <c r="IE17" s="20">
        <v>1.01</v>
      </c>
      <c r="IF17" s="20" t="s">
        <v>40</v>
      </c>
      <c r="IG17" s="20" t="s">
        <v>36</v>
      </c>
      <c r="IH17" s="20">
        <v>123.223</v>
      </c>
      <c r="II17" s="20" t="s">
        <v>38</v>
      </c>
    </row>
    <row r="18" spans="1:243" s="19" customFormat="1" ht="61.5" customHeight="1">
      <c r="A18" s="28">
        <v>6</v>
      </c>
      <c r="B18" s="64" t="s">
        <v>70</v>
      </c>
      <c r="C18" s="18" t="s">
        <v>46</v>
      </c>
      <c r="D18" s="29">
        <v>465.62</v>
      </c>
      <c r="E18" s="30" t="s">
        <v>59</v>
      </c>
      <c r="F18" s="29">
        <v>0</v>
      </c>
      <c r="G18" s="31"/>
      <c r="H18" s="31"/>
      <c r="I18" s="33" t="s">
        <v>39</v>
      </c>
      <c r="J18" s="30">
        <f t="shared" si="2"/>
        <v>1</v>
      </c>
      <c r="K18" s="31" t="s">
        <v>51</v>
      </c>
      <c r="L18" s="31" t="s">
        <v>7</v>
      </c>
      <c r="M18" s="34"/>
      <c r="N18" s="35"/>
      <c r="O18" s="35"/>
      <c r="P18" s="43"/>
      <c r="Q18" s="35"/>
      <c r="R18" s="35"/>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7">
        <f t="shared" si="0"/>
        <v>0</v>
      </c>
      <c r="BB18" s="38">
        <f t="shared" si="1"/>
        <v>0</v>
      </c>
      <c r="BC18" s="39" t="str">
        <f t="shared" si="3"/>
        <v>INR Zero Only</v>
      </c>
      <c r="IE18" s="20">
        <v>1.02</v>
      </c>
      <c r="IF18" s="20" t="s">
        <v>42</v>
      </c>
      <c r="IG18" s="20" t="s">
        <v>43</v>
      </c>
      <c r="IH18" s="20">
        <v>213</v>
      </c>
      <c r="II18" s="20" t="s">
        <v>38</v>
      </c>
    </row>
    <row r="19" spans="1:243" s="19" customFormat="1" ht="41.25" customHeight="1">
      <c r="A19" s="28">
        <v>7</v>
      </c>
      <c r="B19" s="64" t="s">
        <v>71</v>
      </c>
      <c r="C19" s="18" t="s">
        <v>47</v>
      </c>
      <c r="D19" s="29">
        <v>465.62</v>
      </c>
      <c r="E19" s="30" t="s">
        <v>59</v>
      </c>
      <c r="F19" s="29">
        <v>0</v>
      </c>
      <c r="G19" s="31"/>
      <c r="H19" s="31"/>
      <c r="I19" s="33" t="s">
        <v>39</v>
      </c>
      <c r="J19" s="30">
        <f t="shared" si="2"/>
        <v>1</v>
      </c>
      <c r="K19" s="31" t="s">
        <v>51</v>
      </c>
      <c r="L19" s="31" t="s">
        <v>7</v>
      </c>
      <c r="M19" s="34"/>
      <c r="N19" s="35"/>
      <c r="O19" s="35"/>
      <c r="P19" s="43"/>
      <c r="Q19" s="35"/>
      <c r="R19" s="35"/>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7">
        <f t="shared" si="0"/>
        <v>0</v>
      </c>
      <c r="BB19" s="38">
        <f>BA19+SUM(N19:AZ19)</f>
        <v>0</v>
      </c>
      <c r="BC19" s="39" t="str">
        <f t="shared" si="3"/>
        <v>INR Zero Only</v>
      </c>
      <c r="IE19" s="20">
        <v>2</v>
      </c>
      <c r="IF19" s="20" t="s">
        <v>35</v>
      </c>
      <c r="IG19" s="20" t="s">
        <v>45</v>
      </c>
      <c r="IH19" s="20">
        <v>10</v>
      </c>
      <c r="II19" s="20" t="s">
        <v>38</v>
      </c>
    </row>
    <row r="20" spans="1:243" s="19" customFormat="1" ht="24" customHeight="1">
      <c r="A20" s="21" t="s">
        <v>49</v>
      </c>
      <c r="B20" s="21"/>
      <c r="C20" s="58"/>
      <c r="D20" s="59"/>
      <c r="E20" s="59"/>
      <c r="F20" s="59"/>
      <c r="G20" s="59"/>
      <c r="H20" s="60"/>
      <c r="I20" s="60"/>
      <c r="J20" s="60"/>
      <c r="K20" s="60"/>
      <c r="L20" s="59"/>
      <c r="M20" s="40"/>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41">
        <f>SUM(BA13:BA19)</f>
        <v>0</v>
      </c>
      <c r="BB20" s="41">
        <f>SUM(BB13:BB19)</f>
        <v>0</v>
      </c>
      <c r="BC20" s="42" t="str">
        <f>SpellNumber($E$2,BB20)</f>
        <v>INR Zero Only</v>
      </c>
      <c r="IE20" s="20">
        <v>4</v>
      </c>
      <c r="IF20" s="20" t="s">
        <v>42</v>
      </c>
      <c r="IG20" s="20" t="s">
        <v>48</v>
      </c>
      <c r="IH20" s="20">
        <v>10</v>
      </c>
      <c r="II20" s="20" t="s">
        <v>38</v>
      </c>
    </row>
    <row r="21" spans="1:243" s="22" customFormat="1" ht="39" customHeight="1" hidden="1">
      <c r="A21" s="44" t="s">
        <v>53</v>
      </c>
      <c r="B21" s="45"/>
      <c r="C21" s="46"/>
      <c r="D21" s="47"/>
      <c r="E21" s="48" t="s">
        <v>50</v>
      </c>
      <c r="F21" s="49"/>
      <c r="G21" s="50"/>
      <c r="H21" s="51"/>
      <c r="I21" s="51"/>
      <c r="J21" s="51"/>
      <c r="K21" s="52"/>
      <c r="L21" s="53"/>
      <c r="M21" s="54"/>
      <c r="O21" s="19"/>
      <c r="P21" s="19"/>
      <c r="Q21" s="19"/>
      <c r="R21" s="19"/>
      <c r="S21" s="19"/>
      <c r="BA21" s="55">
        <f>IF(ISBLANK(F21),0,IF(E21="Excess (+)",ROUND(BA20+(BA20*F21),2),IF(E21="Less (-)",ROUND(BA20+(BA20*F21*(-1)),2),0)))</f>
        <v>0</v>
      </c>
      <c r="BB21" s="56">
        <f>ROUND(BA21,0)</f>
        <v>0</v>
      </c>
      <c r="BC21" s="57" t="str">
        <f>SpellNumber(L21,BB21)</f>
        <v> Zero Only</v>
      </c>
      <c r="IE21" s="23"/>
      <c r="IF21" s="23"/>
      <c r="IG21" s="23"/>
      <c r="IH21" s="23"/>
      <c r="II21" s="23"/>
    </row>
    <row r="22" spans="1:243" s="22" customFormat="1" ht="27" customHeight="1">
      <c r="A22" s="21" t="s">
        <v>52</v>
      </c>
      <c r="B22" s="21"/>
      <c r="C22" s="72" t="str">
        <f>SpellNumber($E$2,BB20)</f>
        <v>INR Zero Only</v>
      </c>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4"/>
      <c r="IE22" s="23"/>
      <c r="IF22" s="23"/>
      <c r="IG22" s="23"/>
      <c r="IH22" s="23"/>
      <c r="II22" s="23"/>
    </row>
    <row r="23" spans="3:243" s="14" customFormat="1" ht="15">
      <c r="C23" s="24"/>
      <c r="D23" s="24"/>
      <c r="E23" s="24"/>
      <c r="F23" s="24"/>
      <c r="G23" s="24"/>
      <c r="H23" s="24"/>
      <c r="I23" s="24"/>
      <c r="J23" s="24"/>
      <c r="K23" s="24"/>
      <c r="L23" s="24"/>
      <c r="M23" s="24"/>
      <c r="O23" s="24"/>
      <c r="BA23" s="24"/>
      <c r="BC23" s="24"/>
      <c r="IE23" s="15"/>
      <c r="IF23" s="15"/>
      <c r="IG23" s="15"/>
      <c r="IH23" s="15"/>
      <c r="II23" s="15"/>
    </row>
  </sheetData>
  <sheetProtection password="ACE1" sheet="1" selectLockedCells="1"/>
  <mergeCells count="8">
    <mergeCell ref="A9:BC9"/>
    <mergeCell ref="C22:BC22"/>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allowBlank="1" showInputMessage="1" showErrorMessage="1" promptTitle="Item Description" prompt="Please enter Item Description in text" sqref="B18:B19"/>
    <dataValidation type="list" allowBlank="1" showInputMessage="1" showErrorMessage="1" sqref="L13 L14 L15 L16 L17 L18 L19">
      <formula1>"INR"</formula1>
    </dataValidation>
    <dataValidation type="decimal" allowBlank="1" showInputMessage="1" showErrorMessage="1" promptTitle="Rate Entry" prompt="Please enter Basic Rate in Rupees for this item. " errorTitle="Invaid Entry" error="Only Numeric Values are allowed. " sqref="M13:M20">
      <formula1>0</formula1>
      <formula2>999999999999999</formula2>
    </dataValidation>
    <dataValidation allowBlank="1" showInputMessage="1" showErrorMessage="1" promptTitle="Addition / Deduction" prompt="Please Choose the correct One" sqref="J13:J19"/>
    <dataValidation type="list" showInputMessage="1" showErrorMessage="1" sqref="I13:I19">
      <formula1>"Excess(+), Less(-)"</formula1>
    </dataValidation>
    <dataValidation type="decimal" allowBlank="1" showInputMessage="1" showErrorMessage="1" errorTitle="Invalid Entry" error="Only Numeric Values are allowed. " sqref="A13:A19">
      <formula1>0</formula1>
      <formula2>999999999999999</formula2>
    </dataValidation>
    <dataValidation allowBlank="1" showInputMessage="1" showErrorMessage="1" promptTitle="Itemcode/Make" prompt="Please enter text" sqref="C13:C19"/>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dataValidation type="decimal" allowBlank="1" showInputMessage="1" showErrorMessage="1" promptTitle="Quantity" prompt="Please enter the Quantity for this item. " errorTitle="Invalid Entry" error="Only Numeric Values are allowed. " sqref="D13:D19 F13:F1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9">
      <formula1>"Partial Conversion, Full Conversion"</formula1>
    </dataValidation>
  </dataValidations>
  <printOptions/>
  <pageMargins left="0.17" right="0.19" top="0.29" bottom="0.31" header="0.2" footer="0.21"/>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2023-07-17T04:56:30Z</cp:lastPrinted>
  <dcterms:created xsi:type="dcterms:W3CDTF">2009-01-30T06:42:42Z</dcterms:created>
  <dcterms:modified xsi:type="dcterms:W3CDTF">2023-08-22T13:29:51Z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