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<sst xmlns="http://schemas.openxmlformats.org/spreadsheetml/2006/main" count="340" uniqueCount="113">
  <si>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</si>
  <si>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</si>
  <si>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</si>
  <si>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</si>
  <si>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</si>
  <si>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</si>
  <si>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</si>
  <si>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</si>
  <si>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</si>
  <si>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</si>
  <si>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</si>
  <si>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</si>
  <si>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</si>
  <si>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</si>
  <si>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</si>
  <si>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</si>
  <si>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</si>
  <si>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</si>
  <si>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</si>
  <si>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</si>
  <si>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</si>
  <si>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</si>
  <si>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</si>
  <si>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</si>
  <si>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</si>
  <si>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</si>
  <si>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</si>
  <si>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</si>
  <si>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</si>
  <si>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</si>
  <si>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</si>
  <si>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</si>
  <si>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</si>
  <si>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</si>
  <si>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</si>
  <si>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</si>
  <si>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</si>
  <si>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</si>
  <si>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</si>
  <si>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</si>
  <si>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</si>
  <si>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</si>
  <si>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</si>
  <si>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</si>
  <si>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</si>
  <si>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</si>
  <si>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</si>
  <si>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</si>
  <si>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</si>
  <si>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</si>
  <si>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</si>
  <si>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</si>
  <si>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</si>
  <si>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</si>
  <si>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</si>
  <si>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Wiring for light point/ fan point/ exhaust fan point/ call bell point with 1.5 sq.mm FRLS PVC insulated copper conductor single core cable in surface / recessed medium class PVC conduit, with modular type switch, phenolic laminated sheet, suitable size G.I. box and earthing the point with 1.5 sq.mm. FRLS PVC insulated copper conductor single core cable etc as required. Make Havells/ABB/Anchor/Polycab</t>
  </si>
  <si>
    <t>Group C</t>
  </si>
  <si>
    <r>
      <t xml:space="preserve">TOTAL AMOUNT  With Taxes in
</t>
    </r>
    <r>
      <rPr>
        <b/>
        <sz val="11"/>
        <color indexed="10"/>
        <rFont val="Arial"/>
        <family val="2"/>
      </rPr>
      <t>Rs.      P</t>
    </r>
  </si>
  <si>
    <t>1 or 2 Module ( 75 x 75 MM )</t>
  </si>
  <si>
    <t>3 Module ( 100 mm x 75 mm )</t>
  </si>
  <si>
    <t>4 Module ( 125 mm x 75 mm)</t>
  </si>
  <si>
    <t>6 Module ( 200 mm x 75 mm )</t>
  </si>
  <si>
    <t>20 mm  (2mm thick)</t>
  </si>
  <si>
    <t>25 mm  (2mm thick)</t>
  </si>
  <si>
    <t>40 mm  (2mm thick)</t>
  </si>
  <si>
    <t xml:space="preserve">2 x 1.5 sq.mm </t>
  </si>
  <si>
    <t xml:space="preserve">2 x 2.5 sq.mm </t>
  </si>
  <si>
    <t>2 x 4.0 sq.mm</t>
  </si>
  <si>
    <t xml:space="preserve">2 x 6.0 sq.mm </t>
  </si>
  <si>
    <t xml:space="preserve">4 x 10.0 sq.mm </t>
  </si>
  <si>
    <t>Supplying and drawing plain 16/0.2 ( 0.5) twin flat flexible FR PVC insulated annealed copper conductor, unarmored telephone cable in the PVC sleeve of Suitable size. Make Havells/Anchor/Shalimar</t>
  </si>
  <si>
    <t>Twin Flat</t>
  </si>
  <si>
    <t>Supplying and fixing of following sizes of medium class PVC conduit along with accessories in surface/recess including cutting the wall and making good the same in case of recessed conduit as required. Heavy Duty 2 mm thick IS Mark</t>
  </si>
  <si>
    <t>Supplying and fixing following sizes of Modules, GI Box with Modular base and Cover plate  for modular switches in recesess etc as required. Make Havells/Crabtree/Anchor/Schinder</t>
  </si>
  <si>
    <t>Supplying and fixing following Modular type switch/ socket on the existing Switch box/ cover including connections etc. as required. Make Havells/Crabtree/Anchor/Schinder</t>
  </si>
  <si>
    <t>5/6 amps switch</t>
  </si>
  <si>
    <t>15/16 amps switch</t>
  </si>
  <si>
    <t>3 pin 5/6 amps socket outlet</t>
  </si>
  <si>
    <t>6 pin15/16 amps socket outlet</t>
  </si>
  <si>
    <t>Telephone Socket outlet</t>
  </si>
  <si>
    <t>Wiring in existing conduit: Supply and drawing following sizes of FRLS PVC insulated copper conductor, single core cable in existing surface/ recessed steel/ PVC conduit as requried . Make Havells/ABB/Polycab/Anchor</t>
  </si>
  <si>
    <t>Supplying and fixing 3 pin, 5 amp ceiling rose on the existing junction box/ wooden block including connection etc as required. Make Havells/Anchor</t>
  </si>
  <si>
    <t>Supplying and drawing of UTP 4 pair CAT 6 LAN Cable  Singlr runin theexisting surface/ recessed steel/ PVC conduit as required. Make Dlink or equivalent</t>
  </si>
  <si>
    <t>Supplying and fixing following way, horizontal type three pole and neutral, sheet steel, MCB distribution board, 415 volts, on surface/recess, complete with tinned copper bus bar, neutral bus bar,earth bar, din bar, interconnections, powder painted includingearthing etc. as required. (But without MCB/RCCB/Isolator) 8 way (4 +24) double door. Make Legrand/Havells/Schinder/L&amp;T</t>
  </si>
  <si>
    <t>Supplying and fixingsingle pole and neutral, sheet steel, MCB distribution board, 240 volts on surface/recess complete with tinned copper Bus Bar, neutral  bus bar, earthing with interconnections, powder coating ( without MCCBs) 12 way Double door. Make Havells/Legrand/Schinder/L&amp;T</t>
  </si>
  <si>
    <t>Supplying and fixing 5 amps to 32 amps rating, 240/415 volts, “C”curve, miniature circuit breaker suitable for inductive load offollowing poles in the existing MCB DB complete with connections,testing and commissioning etc. as required.Make Havells/L&amp;T/Schinder/Anchor</t>
  </si>
  <si>
    <t>Single pole</t>
  </si>
  <si>
    <t>Single pole and neutral</t>
  </si>
  <si>
    <t>Double pole</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</si>
  <si>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</si>
  <si>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</si>
  <si>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supplying and fixing of 2'x2' recess mounted  LED fixture with 25-30 watts lamp. Make Havells/Crompton/Philips</t>
  </si>
  <si>
    <t>Supply and fixing of wall mountain fan 16" . Make Havells/Crompton/Usha</t>
  </si>
  <si>
    <t>Supplying and fixing of 63 amps MCB,TPN. Make Havells/Anchor/Schinder/L&amp;T</t>
  </si>
  <si>
    <t>Supplying and fixing of 40 amps MCB,DP. Make Havells/Anchor/Schinder/L&amp;T</t>
  </si>
  <si>
    <t>Supplying and fixing MCB Box cover for covering 40 ampsMCB, DP</t>
  </si>
  <si>
    <t>Supplying and fixing of  Metal Exhaust Fans 12 inches with Louvers. Make Havells/Crompton/Usha</t>
  </si>
  <si>
    <t>Supplying and fixing of 4 feet LED light 20 watt.</t>
  </si>
  <si>
    <t>Supply and fixing of Ceiling Fan 48 inch ,5 star energy rating, (Ivory/Brown colour). Make Havells/cropmton/Usha</t>
  </si>
  <si>
    <t>Supplying, installation, commissioning and testing of 300 amps indoor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250 amps 4 pole, 50 K ( 1 no),  outgoing 63 amps MCCB 4 pole, 25 K ( 2 nos),  with indicators with AE make Ammeters and Voltmers with end terminations. Make of MCCBS should be L&amp;T/Siemens only</t>
  </si>
  <si>
    <t>Supply of 3.5 X 185 sq.mm XLPE Cable,A2XFY. Make Havells/Shalimar/Polycab/KEI. The job includes termination at Panels with Lugs</t>
  </si>
  <si>
    <t>Supply of 3.5 X 70 sq.mm XLPE Cable,A2XFY. Make Havells/Shalimar/Polycab/KEI. The job includes termination at end with Lugs</t>
  </si>
  <si>
    <t>laying of3.5 X 185 sq.mm XLPE Cable</t>
  </si>
  <si>
    <t>laying of3.5 X 70 sq.mm XLPE Cable</t>
  </si>
  <si>
    <t>Supplying and fixing two module stepped electronic fan regulatore on existing modular plate . Make Havells/crabtree/Anchor</t>
  </si>
  <si>
    <t>RJ-25 Internet termination points</t>
  </si>
  <si>
    <t>point</t>
  </si>
  <si>
    <t>mtr.</t>
  </si>
  <si>
    <t>nos.</t>
  </si>
  <si>
    <t>nos</t>
  </si>
  <si>
    <t>each</t>
  </si>
  <si>
    <t>Tender Inviting Authority: Director IIIM Jammu</t>
  </si>
  <si>
    <t>Name of Work:Repair/Renovation of First Floor of Akhtar Hussain bolck for Atal Incubation Centre at CSIR-IIIM Branch Lab , Srinagar(ElectricalWork)</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</si>
</sst>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3" xfId="0" applyNumberForma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0" fillId="0" borderId="13" xfId="0" applyNumberForma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OneDrive\Desktop\Bikram%20Singh\Estimate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6"/>
  <sheetViews>
    <sheetView showGridLines="0" zoomScale="73" zoomScaleNormal="73" zoomScalePageLayoutView="0" workbookViewId="0" topLeftCell="A4">
      <selection activeCell="B8" sqref="B8:BC8"/>
    </sheetView>
  </sheetViews>
  <sheetFormatPr defaultColWidth="9.140625" defaultRowHeight="15"/>
  <cols>
    <col min="1" max="1" width="15.421875" style="60" customWidth="1"/>
    <col min="2" max="2" width="47.8515625" style="60" customWidth="1"/>
    <col min="3" max="3" width="9.140625" style="60" hidden="1" customWidth="1"/>
    <col min="4" max="4" width="14.57421875" style="60" customWidth="1"/>
    <col min="5" max="5" width="11.28125" style="60" customWidth="1"/>
    <col min="6" max="6" width="14.00390625" style="60" customWidth="1"/>
    <col min="7" max="7" width="14.140625" style="60" hidden="1" customWidth="1"/>
    <col min="8" max="8" width="8.8515625" style="60" hidden="1" customWidth="1"/>
    <col min="9" max="9" width="20.28125" style="60" hidden="1" customWidth="1"/>
    <col min="10" max="10" width="16.8515625" style="60" hidden="1" customWidth="1"/>
    <col min="11" max="11" width="0.13671875" style="60" hidden="1" customWidth="1"/>
    <col min="12" max="12" width="21.5742187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111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112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49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52</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3" t="s">
        <v>57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44" customHeight="1">
      <c r="A13" s="19">
        <v>1</v>
      </c>
      <c r="B13" s="90" t="s">
        <v>55</v>
      </c>
      <c r="C13" s="20">
        <v>11</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18.75" customHeight="1">
      <c r="A14" s="19">
        <v>1.1</v>
      </c>
      <c r="B14" s="88" t="s">
        <v>56</v>
      </c>
      <c r="C14" s="20">
        <v>12</v>
      </c>
      <c r="D14" s="88">
        <v>146</v>
      </c>
      <c r="E14" s="88" t="s">
        <v>106</v>
      </c>
      <c r="F14" s="72">
        <v>10</v>
      </c>
      <c r="G14" s="36"/>
      <c r="H14" s="36"/>
      <c r="I14" s="21" t="s">
        <v>38</v>
      </c>
      <c r="J14" s="24">
        <f>IF(I14="Less(-)",-1,1)</f>
        <v>1</v>
      </c>
      <c r="K14" s="25" t="s">
        <v>48</v>
      </c>
      <c r="L14" s="25" t="s">
        <v>7</v>
      </c>
      <c r="M14" s="7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32" t="str">
        <f>SpellNumber(L14,BB14)</f>
        <v>INR Zero Only</v>
      </c>
      <c r="IE14" s="34"/>
      <c r="IF14" s="34"/>
      <c r="IG14" s="34"/>
      <c r="IH14" s="34"/>
      <c r="II14" s="34"/>
    </row>
    <row r="15" spans="1:243" s="33" customFormat="1" ht="79.5" customHeight="1">
      <c r="A15" s="19">
        <v>2</v>
      </c>
      <c r="B15" s="88" t="s">
        <v>80</v>
      </c>
      <c r="C15" s="20">
        <v>13</v>
      </c>
      <c r="D15" s="88"/>
      <c r="E15" s="88"/>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c r="IF15" s="34"/>
      <c r="IG15" s="34"/>
      <c r="IH15" s="34"/>
      <c r="II15" s="34"/>
    </row>
    <row r="16" spans="1:243" s="33" customFormat="1" ht="18.75" customHeight="1">
      <c r="A16" s="19">
        <v>2.1</v>
      </c>
      <c r="B16" s="88" t="s">
        <v>65</v>
      </c>
      <c r="C16" s="20">
        <v>14</v>
      </c>
      <c r="D16" s="88">
        <v>600</v>
      </c>
      <c r="E16" s="88" t="s">
        <v>107</v>
      </c>
      <c r="F16" s="72">
        <v>10</v>
      </c>
      <c r="G16" s="36"/>
      <c r="H16" s="36"/>
      <c r="I16" s="21" t="s">
        <v>38</v>
      </c>
      <c r="J16" s="24">
        <f>IF(I16="Less(-)",-1,1)</f>
        <v>1</v>
      </c>
      <c r="K16" s="25" t="s">
        <v>48</v>
      </c>
      <c r="L16" s="25" t="s">
        <v>7</v>
      </c>
      <c r="M16" s="7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 aca="true" t="shared" si="0" ref="BA15:BA24">total_amount_ba($B$2,$D$2,D16,F16,J16,K16,M16)</f>
        <v>0</v>
      </c>
      <c r="BB16" s="68">
        <f aca="true" t="shared" si="1" ref="BB15:BB28">BA16+SUM(N16:AZ16)</f>
        <v>0</v>
      </c>
      <c r="BC16" s="32" t="str">
        <f aca="true" t="shared" si="2" ref="BC15:BC24">SpellNumber(L16,BB16)</f>
        <v>INR Zero Only</v>
      </c>
      <c r="IE16" s="34"/>
      <c r="IF16" s="34"/>
      <c r="IG16" s="34"/>
      <c r="IH16" s="34"/>
      <c r="II16" s="34"/>
    </row>
    <row r="17" spans="1:243" s="33" customFormat="1" ht="18.75" customHeight="1">
      <c r="A17" s="19">
        <v>2.2</v>
      </c>
      <c r="B17" s="88" t="s">
        <v>66</v>
      </c>
      <c r="C17" s="20">
        <v>15</v>
      </c>
      <c r="D17" s="88">
        <v>500</v>
      </c>
      <c r="E17" s="88" t="s">
        <v>107</v>
      </c>
      <c r="F17" s="72">
        <v>10</v>
      </c>
      <c r="G17" s="36"/>
      <c r="H17" s="36"/>
      <c r="I17" s="21" t="s">
        <v>38</v>
      </c>
      <c r="J17" s="24">
        <f>IF(I17="Less(-)",-1,1)</f>
        <v>1</v>
      </c>
      <c r="K17" s="25" t="s">
        <v>48</v>
      </c>
      <c r="L17" s="25" t="s">
        <v>7</v>
      </c>
      <c r="M17" s="7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 t="shared" si="0"/>
        <v>0</v>
      </c>
      <c r="BB17" s="68">
        <f t="shared" si="1"/>
        <v>0</v>
      </c>
      <c r="BC17" s="32" t="str">
        <f t="shared" si="2"/>
        <v>INR Zero Only</v>
      </c>
      <c r="IE17" s="34"/>
      <c r="IF17" s="34"/>
      <c r="IG17" s="34"/>
      <c r="IH17" s="34"/>
      <c r="II17" s="34"/>
    </row>
    <row r="18" spans="1:243" s="33" customFormat="1" ht="18.75" customHeight="1">
      <c r="A18" s="19">
        <v>2.3</v>
      </c>
      <c r="B18" s="88" t="s">
        <v>67</v>
      </c>
      <c r="C18" s="20">
        <v>16</v>
      </c>
      <c r="D18" s="88">
        <v>700</v>
      </c>
      <c r="E18" s="88" t="s">
        <v>107</v>
      </c>
      <c r="F18" s="72">
        <v>10</v>
      </c>
      <c r="G18" s="36"/>
      <c r="H18" s="36"/>
      <c r="I18" s="21" t="s">
        <v>38</v>
      </c>
      <c r="J18" s="24">
        <f>IF(I18="Less(-)",-1,1)</f>
        <v>1</v>
      </c>
      <c r="K18" s="25" t="s">
        <v>48</v>
      </c>
      <c r="L18" s="25" t="s">
        <v>7</v>
      </c>
      <c r="M18" s="7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 t="shared" si="0"/>
        <v>0</v>
      </c>
      <c r="BB18" s="68">
        <f t="shared" si="1"/>
        <v>0</v>
      </c>
      <c r="BC18" s="32" t="str">
        <f t="shared" si="2"/>
        <v>INR Zero Only</v>
      </c>
      <c r="IE18" s="34"/>
      <c r="IF18" s="34"/>
      <c r="IG18" s="34"/>
      <c r="IH18" s="34"/>
      <c r="II18" s="34"/>
    </row>
    <row r="19" spans="1:243" s="33" customFormat="1" ht="18.75" customHeight="1">
      <c r="A19" s="19">
        <v>2.4</v>
      </c>
      <c r="B19" s="88" t="s">
        <v>68</v>
      </c>
      <c r="C19" s="20">
        <v>17</v>
      </c>
      <c r="D19" s="88">
        <v>200</v>
      </c>
      <c r="E19" s="88" t="s">
        <v>107</v>
      </c>
      <c r="F19" s="72">
        <v>10</v>
      </c>
      <c r="G19" s="36"/>
      <c r="H19" s="36"/>
      <c r="I19" s="21" t="s">
        <v>38</v>
      </c>
      <c r="J19" s="24">
        <f>IF(I19="Less(-)",-1,1)</f>
        <v>1</v>
      </c>
      <c r="K19" s="25" t="s">
        <v>48</v>
      </c>
      <c r="L19" s="25" t="s">
        <v>7</v>
      </c>
      <c r="M19" s="7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8">
        <f t="shared" si="0"/>
        <v>0</v>
      </c>
      <c r="BB19" s="68">
        <f t="shared" si="1"/>
        <v>0</v>
      </c>
      <c r="BC19" s="32" t="str">
        <f t="shared" si="2"/>
        <v>INR Zero Only</v>
      </c>
      <c r="IE19" s="34"/>
      <c r="IF19" s="34"/>
      <c r="IG19" s="34"/>
      <c r="IH19" s="34"/>
      <c r="II19" s="34"/>
    </row>
    <row r="20" spans="1:243" s="33" customFormat="1" ht="18.75" customHeight="1">
      <c r="A20" s="19">
        <v>2.5</v>
      </c>
      <c r="B20" s="88" t="s">
        <v>69</v>
      </c>
      <c r="C20" s="20">
        <v>18</v>
      </c>
      <c r="D20" s="88">
        <v>100</v>
      </c>
      <c r="E20" s="88" t="s">
        <v>107</v>
      </c>
      <c r="F20" s="72">
        <v>10</v>
      </c>
      <c r="G20" s="36"/>
      <c r="H20" s="36"/>
      <c r="I20" s="21" t="s">
        <v>38</v>
      </c>
      <c r="J20" s="24">
        <f>IF(I20="Less(-)",-1,1)</f>
        <v>1</v>
      </c>
      <c r="K20" s="25" t="s">
        <v>48</v>
      </c>
      <c r="L20" s="25" t="s">
        <v>7</v>
      </c>
      <c r="M20" s="70"/>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 t="shared" si="0"/>
        <v>0</v>
      </c>
      <c r="BB20" s="68">
        <f t="shared" si="1"/>
        <v>0</v>
      </c>
      <c r="BC20" s="32" t="str">
        <f t="shared" si="2"/>
        <v>INR Zero Only</v>
      </c>
      <c r="IE20" s="34"/>
      <c r="IF20" s="34"/>
      <c r="IG20" s="34"/>
      <c r="IH20" s="34"/>
      <c r="II20" s="34"/>
    </row>
    <row r="21" spans="1:243" s="33" customFormat="1" ht="85.5" customHeight="1">
      <c r="A21" s="19">
        <v>3</v>
      </c>
      <c r="B21" s="88" t="s">
        <v>70</v>
      </c>
      <c r="C21" s="20">
        <v>19</v>
      </c>
      <c r="D21" s="88"/>
      <c r="E21" s="88"/>
      <c r="F21" s="35"/>
      <c r="G21" s="36"/>
      <c r="H21" s="36"/>
      <c r="I21" s="21"/>
      <c r="J21" s="24"/>
      <c r="K21" s="25"/>
      <c r="L21" s="25"/>
      <c r="M21" s="67"/>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32"/>
      <c r="IE21" s="34"/>
      <c r="IF21" s="34"/>
      <c r="IG21" s="34"/>
      <c r="IH21" s="34"/>
      <c r="II21" s="34"/>
    </row>
    <row r="22" spans="1:243" s="33" customFormat="1" ht="18.75" customHeight="1">
      <c r="A22" s="19">
        <v>3.1</v>
      </c>
      <c r="B22" s="88" t="s">
        <v>71</v>
      </c>
      <c r="C22" s="20">
        <v>20</v>
      </c>
      <c r="D22" s="88">
        <v>300</v>
      </c>
      <c r="E22" s="88" t="s">
        <v>107</v>
      </c>
      <c r="F22" s="72">
        <v>10</v>
      </c>
      <c r="G22" s="36"/>
      <c r="H22" s="36"/>
      <c r="I22" s="21" t="s">
        <v>38</v>
      </c>
      <c r="J22" s="24">
        <f>IF(I22="Less(-)",-1,1)</f>
        <v>1</v>
      </c>
      <c r="K22" s="25" t="s">
        <v>48</v>
      </c>
      <c r="L22" s="25" t="s">
        <v>7</v>
      </c>
      <c r="M22" s="7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 t="shared" si="0"/>
        <v>0</v>
      </c>
      <c r="BB22" s="68">
        <f t="shared" si="1"/>
        <v>0</v>
      </c>
      <c r="BC22" s="32" t="str">
        <f t="shared" si="2"/>
        <v>INR Zero Only</v>
      </c>
      <c r="IE22" s="34"/>
      <c r="IF22" s="34"/>
      <c r="IG22" s="34"/>
      <c r="IH22" s="34"/>
      <c r="II22" s="34"/>
    </row>
    <row r="23" spans="1:243" s="33" customFormat="1" ht="80.25" customHeight="1">
      <c r="A23" s="19">
        <v>4</v>
      </c>
      <c r="B23" s="88" t="s">
        <v>72</v>
      </c>
      <c r="C23" s="20">
        <v>21</v>
      </c>
      <c r="D23" s="88"/>
      <c r="E23" s="88"/>
      <c r="F23" s="35"/>
      <c r="G23" s="36"/>
      <c r="H23" s="36"/>
      <c r="I23" s="21"/>
      <c r="J23" s="24"/>
      <c r="K23" s="25"/>
      <c r="L23" s="25"/>
      <c r="M23" s="67"/>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c r="BB23" s="68"/>
      <c r="BC23" s="32"/>
      <c r="IE23" s="34"/>
      <c r="IF23" s="34"/>
      <c r="IG23" s="34"/>
      <c r="IH23" s="34"/>
      <c r="II23" s="34"/>
    </row>
    <row r="24" spans="1:243" s="33" customFormat="1" ht="18.75" customHeight="1">
      <c r="A24" s="19">
        <v>4.1</v>
      </c>
      <c r="B24" s="88" t="s">
        <v>62</v>
      </c>
      <c r="C24" s="20">
        <v>22</v>
      </c>
      <c r="D24" s="88">
        <v>250</v>
      </c>
      <c r="E24" s="88" t="s">
        <v>107</v>
      </c>
      <c r="F24" s="72">
        <v>10</v>
      </c>
      <c r="G24" s="36"/>
      <c r="H24" s="36"/>
      <c r="I24" s="21" t="s">
        <v>38</v>
      </c>
      <c r="J24" s="24">
        <f>IF(I24="Less(-)",-1,1)</f>
        <v>1</v>
      </c>
      <c r="K24" s="25" t="s">
        <v>48</v>
      </c>
      <c r="L24" s="25" t="s">
        <v>7</v>
      </c>
      <c r="M24" s="70"/>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 t="shared" si="0"/>
        <v>0</v>
      </c>
      <c r="BB24" s="68">
        <f t="shared" si="1"/>
        <v>0</v>
      </c>
      <c r="BC24" s="32" t="str">
        <f t="shared" si="2"/>
        <v>INR Zero Only</v>
      </c>
      <c r="IE24" s="34"/>
      <c r="IF24" s="34"/>
      <c r="IG24" s="34"/>
      <c r="IH24" s="34"/>
      <c r="II24" s="34"/>
    </row>
    <row r="25" spans="1:243" s="33" customFormat="1" ht="18.75" customHeight="1">
      <c r="A25" s="19">
        <v>4.2</v>
      </c>
      <c r="B25" s="88" t="s">
        <v>63</v>
      </c>
      <c r="C25" s="20">
        <v>233</v>
      </c>
      <c r="D25" s="88">
        <v>600</v>
      </c>
      <c r="E25" s="88" t="s">
        <v>107</v>
      </c>
      <c r="F25" s="72">
        <v>10</v>
      </c>
      <c r="G25" s="36"/>
      <c r="H25" s="36"/>
      <c r="I25" s="21" t="s">
        <v>38</v>
      </c>
      <c r="J25" s="24">
        <f>IF(I25="Less(-)",-1,1)</f>
        <v>1</v>
      </c>
      <c r="K25" s="25" t="s">
        <v>48</v>
      </c>
      <c r="L25" s="25" t="s">
        <v>7</v>
      </c>
      <c r="M25" s="7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 t="shared" si="1"/>
        <v>0</v>
      </c>
      <c r="BC25" s="32" t="str">
        <f>SpellNumber(L25,BB25)</f>
        <v>INR Zero Only</v>
      </c>
      <c r="IE25" s="34"/>
      <c r="IF25" s="34"/>
      <c r="IG25" s="34"/>
      <c r="IH25" s="34"/>
      <c r="II25" s="34"/>
    </row>
    <row r="26" spans="1:243" s="33" customFormat="1" ht="18.75" customHeight="1">
      <c r="A26" s="19">
        <v>4.3</v>
      </c>
      <c r="B26" s="88" t="s">
        <v>64</v>
      </c>
      <c r="C26" s="20">
        <v>24</v>
      </c>
      <c r="D26" s="88">
        <v>100</v>
      </c>
      <c r="E26" s="88" t="s">
        <v>107</v>
      </c>
      <c r="F26" s="72">
        <v>10</v>
      </c>
      <c r="G26" s="36"/>
      <c r="H26" s="36"/>
      <c r="I26" s="21" t="s">
        <v>38</v>
      </c>
      <c r="J26" s="24">
        <f>IF(I26="Less(-)",-1,1)</f>
        <v>1</v>
      </c>
      <c r="K26" s="25" t="s">
        <v>48</v>
      </c>
      <c r="L26" s="25" t="s">
        <v>7</v>
      </c>
      <c r="M26" s="7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 t="shared" si="1"/>
        <v>0</v>
      </c>
      <c r="BC26" s="32" t="str">
        <f>SpellNumber(L26,BB26)</f>
        <v>INR Zero Only</v>
      </c>
      <c r="IE26" s="34"/>
      <c r="IF26" s="34"/>
      <c r="IG26" s="34"/>
      <c r="IH26" s="34"/>
      <c r="II26" s="34"/>
    </row>
    <row r="27" spans="1:243" s="33" customFormat="1" ht="68.25" customHeight="1">
      <c r="A27" s="19">
        <v>5</v>
      </c>
      <c r="B27" s="88" t="s">
        <v>73</v>
      </c>
      <c r="C27" s="20">
        <v>25</v>
      </c>
      <c r="D27" s="88"/>
      <c r="E27" s="88"/>
      <c r="F27" s="35"/>
      <c r="G27" s="36"/>
      <c r="H27" s="36"/>
      <c r="I27" s="21"/>
      <c r="J27" s="24"/>
      <c r="K27" s="25"/>
      <c r="L27" s="25"/>
      <c r="M27" s="67"/>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c r="BB27" s="68"/>
      <c r="BC27" s="32"/>
      <c r="IE27" s="34"/>
      <c r="IF27" s="34"/>
      <c r="IG27" s="34"/>
      <c r="IH27" s="34"/>
      <c r="II27" s="34"/>
    </row>
    <row r="28" spans="1:243" s="33" customFormat="1" ht="18.75" customHeight="1">
      <c r="A28" s="19">
        <v>5.1</v>
      </c>
      <c r="B28" s="88" t="s">
        <v>58</v>
      </c>
      <c r="C28" s="20">
        <v>234</v>
      </c>
      <c r="D28" s="88">
        <v>55</v>
      </c>
      <c r="E28" s="88" t="s">
        <v>108</v>
      </c>
      <c r="F28" s="72">
        <v>10</v>
      </c>
      <c r="G28" s="36"/>
      <c r="H28" s="36"/>
      <c r="I28" s="21" t="s">
        <v>38</v>
      </c>
      <c r="J28" s="24">
        <f>IF(I28="Less(-)",-1,1)</f>
        <v>1</v>
      </c>
      <c r="K28" s="25" t="s">
        <v>48</v>
      </c>
      <c r="L28" s="25" t="s">
        <v>7</v>
      </c>
      <c r="M28" s="7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 aca="true" t="shared" si="3" ref="BB26:BB37">BA28+SUM(N28:AZ28)</f>
        <v>0</v>
      </c>
      <c r="BC28" s="32" t="str">
        <f>SpellNumber(L28,BB28)</f>
        <v>INR Zero Only</v>
      </c>
      <c r="IE28" s="34"/>
      <c r="IF28" s="34"/>
      <c r="IG28" s="34"/>
      <c r="IH28" s="34"/>
      <c r="II28" s="34"/>
    </row>
    <row r="29" spans="1:243" s="33" customFormat="1" ht="18.75" customHeight="1">
      <c r="A29" s="19">
        <v>5.2</v>
      </c>
      <c r="B29" s="88" t="s">
        <v>59</v>
      </c>
      <c r="C29" s="20">
        <v>27</v>
      </c>
      <c r="D29" s="88">
        <v>35</v>
      </c>
      <c r="E29" s="88" t="s">
        <v>109</v>
      </c>
      <c r="F29" s="72">
        <v>10</v>
      </c>
      <c r="G29" s="36"/>
      <c r="H29" s="36"/>
      <c r="I29" s="21" t="s">
        <v>38</v>
      </c>
      <c r="J29" s="24">
        <f>IF(I29="Less(-)",-1,1)</f>
        <v>1</v>
      </c>
      <c r="K29" s="25" t="s">
        <v>48</v>
      </c>
      <c r="L29" s="25" t="s">
        <v>7</v>
      </c>
      <c r="M29" s="70"/>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1"/>
      <c r="AV29" s="40"/>
      <c r="AW29" s="40"/>
      <c r="AX29" s="40"/>
      <c r="AY29" s="40"/>
      <c r="AZ29" s="40"/>
      <c r="BA29" s="68">
        <f aca="true" t="shared" si="4" ref="BA29:BA38">total_amount_ba($B$2,$D$2,D29,F29,J29,K29,M29)</f>
        <v>0</v>
      </c>
      <c r="BB29" s="68">
        <f t="shared" si="3"/>
        <v>0</v>
      </c>
      <c r="BC29" s="32" t="str">
        <f aca="true" t="shared" si="5" ref="BC29:BC38">SpellNumber(L29,BB29)</f>
        <v>INR Zero Only</v>
      </c>
      <c r="IE29" s="34"/>
      <c r="IF29" s="34"/>
      <c r="IG29" s="34"/>
      <c r="IH29" s="34"/>
      <c r="II29" s="34"/>
    </row>
    <row r="30" spans="1:243" s="33" customFormat="1" ht="18.75" customHeight="1">
      <c r="A30" s="19">
        <v>5.3</v>
      </c>
      <c r="B30" s="88" t="s">
        <v>60</v>
      </c>
      <c r="C30" s="20">
        <v>28</v>
      </c>
      <c r="D30" s="88">
        <v>35</v>
      </c>
      <c r="E30" s="88" t="s">
        <v>109</v>
      </c>
      <c r="F30" s="72">
        <v>10</v>
      </c>
      <c r="G30" s="36"/>
      <c r="H30" s="36"/>
      <c r="I30" s="21" t="s">
        <v>38</v>
      </c>
      <c r="J30" s="24">
        <f>IF(I30="Less(-)",-1,1)</f>
        <v>1</v>
      </c>
      <c r="K30" s="25" t="s">
        <v>48</v>
      </c>
      <c r="L30" s="25" t="s">
        <v>7</v>
      </c>
      <c r="M30" s="7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4"/>
        <v>0</v>
      </c>
      <c r="BB30" s="68">
        <f t="shared" si="3"/>
        <v>0</v>
      </c>
      <c r="BC30" s="32" t="str">
        <f t="shared" si="5"/>
        <v>INR Zero Only</v>
      </c>
      <c r="IE30" s="34"/>
      <c r="IF30" s="34"/>
      <c r="IG30" s="34"/>
      <c r="IH30" s="34"/>
      <c r="II30" s="34"/>
    </row>
    <row r="31" spans="1:243" s="33" customFormat="1" ht="18.75" customHeight="1">
      <c r="A31" s="19">
        <v>5.4</v>
      </c>
      <c r="B31" s="88" t="s">
        <v>61</v>
      </c>
      <c r="C31" s="20">
        <v>29</v>
      </c>
      <c r="D31" s="88">
        <v>45</v>
      </c>
      <c r="E31" s="88" t="s">
        <v>109</v>
      </c>
      <c r="F31" s="72">
        <v>10</v>
      </c>
      <c r="G31" s="36"/>
      <c r="H31" s="36"/>
      <c r="I31" s="21" t="s">
        <v>38</v>
      </c>
      <c r="J31" s="24">
        <f>IF(I31="Less(-)",-1,1)</f>
        <v>1</v>
      </c>
      <c r="K31" s="25" t="s">
        <v>48</v>
      </c>
      <c r="L31" s="25" t="s">
        <v>7</v>
      </c>
      <c r="M31" s="70"/>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4"/>
        <v>0</v>
      </c>
      <c r="BB31" s="68">
        <f t="shared" si="3"/>
        <v>0</v>
      </c>
      <c r="BC31" s="32" t="str">
        <f t="shared" si="5"/>
        <v>INR Zero Only</v>
      </c>
      <c r="IE31" s="34"/>
      <c r="IF31" s="34"/>
      <c r="IG31" s="34"/>
      <c r="IH31" s="34"/>
      <c r="II31" s="34"/>
    </row>
    <row r="32" spans="1:243" s="33" customFormat="1" ht="67.5" customHeight="1">
      <c r="A32" s="19">
        <v>6</v>
      </c>
      <c r="B32" s="88" t="s">
        <v>74</v>
      </c>
      <c r="C32" s="20"/>
      <c r="D32" s="88"/>
      <c r="E32" s="88"/>
      <c r="F32" s="35"/>
      <c r="G32" s="36"/>
      <c r="H32" s="36"/>
      <c r="I32" s="21"/>
      <c r="J32" s="24"/>
      <c r="K32" s="25"/>
      <c r="L32" s="25"/>
      <c r="M32" s="67"/>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c r="BB32" s="68"/>
      <c r="BC32" s="32"/>
      <c r="IE32" s="34"/>
      <c r="IF32" s="34"/>
      <c r="IG32" s="34"/>
      <c r="IH32" s="34"/>
      <c r="II32" s="34"/>
    </row>
    <row r="33" spans="1:243" s="33" customFormat="1" ht="18.75" customHeight="1">
      <c r="A33" s="19">
        <v>6.1</v>
      </c>
      <c r="B33" s="88" t="s">
        <v>75</v>
      </c>
      <c r="C33" s="20"/>
      <c r="D33" s="88">
        <v>135</v>
      </c>
      <c r="E33" s="88" t="s">
        <v>108</v>
      </c>
      <c r="F33" s="72">
        <v>10</v>
      </c>
      <c r="G33" s="36"/>
      <c r="H33" s="36"/>
      <c r="I33" s="21" t="s">
        <v>38</v>
      </c>
      <c r="J33" s="24">
        <f aca="true" t="shared" si="6" ref="J33:J54">IF(I33="Less(-)",-1,1)</f>
        <v>1</v>
      </c>
      <c r="K33" s="25" t="s">
        <v>48</v>
      </c>
      <c r="L33" s="25" t="s">
        <v>7</v>
      </c>
      <c r="M33" s="70"/>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4"/>
        <v>0</v>
      </c>
      <c r="BB33" s="68">
        <f t="shared" si="3"/>
        <v>0</v>
      </c>
      <c r="BC33" s="32" t="str">
        <f t="shared" si="5"/>
        <v>INR Zero Only</v>
      </c>
      <c r="IE33" s="34"/>
      <c r="IF33" s="34"/>
      <c r="IG33" s="34"/>
      <c r="IH33" s="34"/>
      <c r="II33" s="34"/>
    </row>
    <row r="34" spans="1:243" s="33" customFormat="1" ht="18.75" customHeight="1">
      <c r="A34" s="19">
        <v>6.2</v>
      </c>
      <c r="B34" s="88" t="s">
        <v>76</v>
      </c>
      <c r="C34" s="20"/>
      <c r="D34" s="88">
        <v>90</v>
      </c>
      <c r="E34" s="88" t="s">
        <v>108</v>
      </c>
      <c r="F34" s="72">
        <v>10</v>
      </c>
      <c r="G34" s="36"/>
      <c r="H34" s="36"/>
      <c r="I34" s="21" t="s">
        <v>38</v>
      </c>
      <c r="J34" s="24">
        <f t="shared" si="6"/>
        <v>1</v>
      </c>
      <c r="K34" s="25" t="s">
        <v>48</v>
      </c>
      <c r="L34" s="25" t="s">
        <v>7</v>
      </c>
      <c r="M34" s="70"/>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 t="shared" si="4"/>
        <v>0</v>
      </c>
      <c r="BB34" s="68">
        <f t="shared" si="3"/>
        <v>0</v>
      </c>
      <c r="BC34" s="32" t="str">
        <f t="shared" si="5"/>
        <v>INR Zero Only</v>
      </c>
      <c r="IE34" s="34"/>
      <c r="IF34" s="34"/>
      <c r="IG34" s="34"/>
      <c r="IH34" s="34"/>
      <c r="II34" s="34"/>
    </row>
    <row r="35" spans="1:243" s="33" customFormat="1" ht="18.75" customHeight="1">
      <c r="A35" s="19">
        <v>6.3</v>
      </c>
      <c r="B35" s="88" t="s">
        <v>77</v>
      </c>
      <c r="C35" s="20"/>
      <c r="D35" s="88">
        <v>135</v>
      </c>
      <c r="E35" s="88" t="s">
        <v>108</v>
      </c>
      <c r="F35" s="72">
        <v>10</v>
      </c>
      <c r="G35" s="36"/>
      <c r="H35" s="36"/>
      <c r="I35" s="21" t="s">
        <v>38</v>
      </c>
      <c r="J35" s="24">
        <f t="shared" si="6"/>
        <v>1</v>
      </c>
      <c r="K35" s="25" t="s">
        <v>48</v>
      </c>
      <c r="L35" s="25" t="s">
        <v>7</v>
      </c>
      <c r="M35" s="70"/>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total_amount_ba($B$2,$D$2,D35,F35,J35,K35,M35)</f>
        <v>0</v>
      </c>
      <c r="BB35" s="68">
        <f t="shared" si="3"/>
        <v>0</v>
      </c>
      <c r="BC35" s="32" t="str">
        <f>SpellNumber(L35,BB35)</f>
        <v>INR Zero Only</v>
      </c>
      <c r="IE35" s="34"/>
      <c r="IF35" s="34"/>
      <c r="IG35" s="34"/>
      <c r="IH35" s="34"/>
      <c r="II35" s="34"/>
    </row>
    <row r="36" spans="1:243" s="33" customFormat="1" ht="18.75" customHeight="1">
      <c r="A36" s="19">
        <v>6.4</v>
      </c>
      <c r="B36" s="88" t="s">
        <v>78</v>
      </c>
      <c r="C36" s="20"/>
      <c r="D36" s="88">
        <v>90</v>
      </c>
      <c r="E36" s="88" t="s">
        <v>108</v>
      </c>
      <c r="F36" s="72">
        <v>10</v>
      </c>
      <c r="G36" s="36"/>
      <c r="H36" s="36"/>
      <c r="I36" s="21" t="s">
        <v>38</v>
      </c>
      <c r="J36" s="24">
        <f t="shared" si="6"/>
        <v>1</v>
      </c>
      <c r="K36" s="25" t="s">
        <v>48</v>
      </c>
      <c r="L36" s="25" t="s">
        <v>7</v>
      </c>
      <c r="M36" s="70"/>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total_amount_ba($B$2,$D$2,D36,F36,J36,K36,M36)</f>
        <v>0</v>
      </c>
      <c r="BB36" s="68">
        <f t="shared" si="3"/>
        <v>0</v>
      </c>
      <c r="BC36" s="32" t="str">
        <f>SpellNumber(L36,BB36)</f>
        <v>INR Zero Only</v>
      </c>
      <c r="IE36" s="34"/>
      <c r="IF36" s="34"/>
      <c r="IG36" s="34"/>
      <c r="IH36" s="34"/>
      <c r="II36" s="34"/>
    </row>
    <row r="37" spans="1:243" s="33" customFormat="1" ht="18.75" customHeight="1">
      <c r="A37" s="19">
        <v>6.5</v>
      </c>
      <c r="B37" s="88" t="s">
        <v>79</v>
      </c>
      <c r="C37" s="20"/>
      <c r="D37" s="88">
        <v>20</v>
      </c>
      <c r="E37" s="88" t="s">
        <v>109</v>
      </c>
      <c r="F37" s="72">
        <v>10</v>
      </c>
      <c r="G37" s="36"/>
      <c r="H37" s="36"/>
      <c r="I37" s="21" t="s">
        <v>38</v>
      </c>
      <c r="J37" s="24">
        <f t="shared" si="6"/>
        <v>1</v>
      </c>
      <c r="K37" s="25" t="s">
        <v>48</v>
      </c>
      <c r="L37" s="25" t="s">
        <v>7</v>
      </c>
      <c r="M37" s="70"/>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total_amount_ba($B$2,$D$2,D37,F37,J37,K37,M37)</f>
        <v>0</v>
      </c>
      <c r="BB37" s="68">
        <f t="shared" si="3"/>
        <v>0</v>
      </c>
      <c r="BC37" s="32" t="str">
        <f>SpellNumber(L37,BB37)</f>
        <v>INR Zero Only</v>
      </c>
      <c r="IE37" s="34"/>
      <c r="IF37" s="34"/>
      <c r="IG37" s="34"/>
      <c r="IH37" s="34"/>
      <c r="II37" s="34"/>
    </row>
    <row r="38" spans="1:243" s="33" customFormat="1" ht="51" customHeight="1">
      <c r="A38" s="19">
        <v>7</v>
      </c>
      <c r="B38" s="89" t="s">
        <v>81</v>
      </c>
      <c r="C38" s="20"/>
      <c r="D38" s="88">
        <v>71</v>
      </c>
      <c r="E38" s="88" t="s">
        <v>108</v>
      </c>
      <c r="F38" s="72">
        <v>10</v>
      </c>
      <c r="G38" s="36"/>
      <c r="H38" s="36"/>
      <c r="I38" s="21" t="s">
        <v>38</v>
      </c>
      <c r="J38" s="24">
        <f t="shared" si="6"/>
        <v>1</v>
      </c>
      <c r="K38" s="25" t="s">
        <v>48</v>
      </c>
      <c r="L38" s="25" t="s">
        <v>7</v>
      </c>
      <c r="M38" s="70"/>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total_amount_ba($B$2,$D$2,D38,F38,J38,K38,M38)</f>
        <v>0</v>
      </c>
      <c r="BB38" s="68">
        <f aca="true" t="shared" si="7" ref="BB38:BB57">BA38+SUM(N38:AZ38)</f>
        <v>0</v>
      </c>
      <c r="BC38" s="32" t="str">
        <f>SpellNumber(L38,BB38)</f>
        <v>INR Zero Only</v>
      </c>
      <c r="IE38" s="34"/>
      <c r="IF38" s="34"/>
      <c r="IG38" s="34"/>
      <c r="IH38" s="34"/>
      <c r="II38" s="34"/>
    </row>
    <row r="39" spans="1:243" s="33" customFormat="1" ht="65.25" customHeight="1">
      <c r="A39" s="19">
        <v>8</v>
      </c>
      <c r="B39" s="89" t="s">
        <v>82</v>
      </c>
      <c r="C39" s="20"/>
      <c r="D39" s="88">
        <v>500</v>
      </c>
      <c r="E39" s="88" t="s">
        <v>108</v>
      </c>
      <c r="F39" s="72">
        <v>10</v>
      </c>
      <c r="G39" s="36"/>
      <c r="H39" s="36"/>
      <c r="I39" s="21" t="s">
        <v>38</v>
      </c>
      <c r="J39" s="24">
        <f t="shared" si="6"/>
        <v>1</v>
      </c>
      <c r="K39" s="25" t="s">
        <v>48</v>
      </c>
      <c r="L39" s="25" t="s">
        <v>7</v>
      </c>
      <c r="M39" s="70"/>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1"/>
      <c r="AV39" s="40"/>
      <c r="AW39" s="40"/>
      <c r="AX39" s="40"/>
      <c r="AY39" s="40"/>
      <c r="AZ39" s="40"/>
      <c r="BA39" s="68">
        <f aca="true" t="shared" si="8" ref="BA39:BA44">total_amount_ba($B$2,$D$2,D39,F39,J39,K39,M39)</f>
        <v>0</v>
      </c>
      <c r="BB39" s="68">
        <f t="shared" si="7"/>
        <v>0</v>
      </c>
      <c r="BC39" s="32" t="str">
        <f aca="true" t="shared" si="9" ref="BC39:BC44">SpellNumber(L39,BB39)</f>
        <v>INR Zero Only</v>
      </c>
      <c r="IE39" s="34"/>
      <c r="IF39" s="34"/>
      <c r="IG39" s="34"/>
      <c r="IH39" s="34"/>
      <c r="II39" s="34"/>
    </row>
    <row r="40" spans="1:243" s="33" customFormat="1" ht="137.25" customHeight="1">
      <c r="A40" s="19">
        <v>9</v>
      </c>
      <c r="B40" s="87" t="s">
        <v>83</v>
      </c>
      <c r="C40" s="20"/>
      <c r="D40" s="88">
        <v>5</v>
      </c>
      <c r="E40" s="88" t="s">
        <v>110</v>
      </c>
      <c r="F40" s="72">
        <v>10</v>
      </c>
      <c r="G40" s="36"/>
      <c r="H40" s="36"/>
      <c r="I40" s="21" t="s">
        <v>38</v>
      </c>
      <c r="J40" s="24">
        <f t="shared" si="6"/>
        <v>1</v>
      </c>
      <c r="K40" s="25" t="s">
        <v>48</v>
      </c>
      <c r="L40" s="25" t="s">
        <v>7</v>
      </c>
      <c r="M40" s="70"/>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 t="shared" si="8"/>
        <v>0</v>
      </c>
      <c r="BB40" s="68">
        <f t="shared" si="7"/>
        <v>0</v>
      </c>
      <c r="BC40" s="32" t="str">
        <f t="shared" si="9"/>
        <v>INR Zero Only</v>
      </c>
      <c r="IE40" s="34"/>
      <c r="IF40" s="34"/>
      <c r="IG40" s="34"/>
      <c r="IH40" s="34"/>
      <c r="II40" s="34"/>
    </row>
    <row r="41" spans="1:243" s="33" customFormat="1" ht="115.5" customHeight="1">
      <c r="A41" s="19">
        <v>10</v>
      </c>
      <c r="B41" s="87" t="s">
        <v>84</v>
      </c>
      <c r="C41" s="20"/>
      <c r="D41" s="88">
        <v>16</v>
      </c>
      <c r="E41" s="88" t="s">
        <v>110</v>
      </c>
      <c r="F41" s="72">
        <v>10</v>
      </c>
      <c r="G41" s="36"/>
      <c r="H41" s="36"/>
      <c r="I41" s="21" t="s">
        <v>38</v>
      </c>
      <c r="J41" s="24">
        <f t="shared" si="6"/>
        <v>1</v>
      </c>
      <c r="K41" s="25" t="s">
        <v>48</v>
      </c>
      <c r="L41" s="25" t="s">
        <v>7</v>
      </c>
      <c r="M41" s="70"/>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f t="shared" si="8"/>
        <v>0</v>
      </c>
      <c r="BB41" s="68">
        <f t="shared" si="7"/>
        <v>0</v>
      </c>
      <c r="BC41" s="32" t="str">
        <f t="shared" si="9"/>
        <v>INR Zero Only</v>
      </c>
      <c r="IE41" s="34"/>
      <c r="IF41" s="34"/>
      <c r="IG41" s="34"/>
      <c r="IH41" s="34"/>
      <c r="II41" s="34"/>
    </row>
    <row r="42" spans="1:243" s="33" customFormat="1" ht="96" customHeight="1">
      <c r="A42" s="19">
        <v>11</v>
      </c>
      <c r="B42" s="90" t="s">
        <v>85</v>
      </c>
      <c r="C42" s="20"/>
      <c r="D42" s="88"/>
      <c r="E42" s="88"/>
      <c r="F42" s="35"/>
      <c r="G42" s="36"/>
      <c r="H42" s="36"/>
      <c r="I42" s="21"/>
      <c r="J42" s="24"/>
      <c r="K42" s="25"/>
      <c r="L42" s="25"/>
      <c r="M42" s="67"/>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8"/>
      <c r="BB42" s="68"/>
      <c r="BC42" s="32"/>
      <c r="IE42" s="34"/>
      <c r="IF42" s="34"/>
      <c r="IG42" s="34"/>
      <c r="IH42" s="34"/>
      <c r="II42" s="34"/>
    </row>
    <row r="43" spans="1:243" s="33" customFormat="1" ht="21.75" customHeight="1">
      <c r="A43" s="19">
        <v>11.1</v>
      </c>
      <c r="B43" s="88" t="s">
        <v>86</v>
      </c>
      <c r="C43" s="20"/>
      <c r="D43" s="88">
        <v>125</v>
      </c>
      <c r="E43" s="88" t="s">
        <v>110</v>
      </c>
      <c r="F43" s="72">
        <v>10</v>
      </c>
      <c r="G43" s="36"/>
      <c r="H43" s="36"/>
      <c r="I43" s="21" t="s">
        <v>38</v>
      </c>
      <c r="J43" s="24">
        <f t="shared" si="6"/>
        <v>1</v>
      </c>
      <c r="K43" s="25" t="s">
        <v>48</v>
      </c>
      <c r="L43" s="25" t="s">
        <v>7</v>
      </c>
      <c r="M43" s="70"/>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f t="shared" si="8"/>
        <v>0</v>
      </c>
      <c r="BB43" s="68">
        <f t="shared" si="7"/>
        <v>0</v>
      </c>
      <c r="BC43" s="32" t="str">
        <f t="shared" si="9"/>
        <v>INR Zero Only</v>
      </c>
      <c r="IE43" s="34"/>
      <c r="IF43" s="34"/>
      <c r="IG43" s="34"/>
      <c r="IH43" s="34"/>
      <c r="II43" s="34"/>
    </row>
    <row r="44" spans="1:243" s="33" customFormat="1" ht="18.75" customHeight="1">
      <c r="A44" s="19">
        <v>11.2</v>
      </c>
      <c r="B44" s="88" t="s">
        <v>87</v>
      </c>
      <c r="C44" s="20"/>
      <c r="D44" s="88">
        <v>20</v>
      </c>
      <c r="E44" s="88" t="s">
        <v>110</v>
      </c>
      <c r="F44" s="72">
        <v>10</v>
      </c>
      <c r="G44" s="36"/>
      <c r="H44" s="36"/>
      <c r="I44" s="21" t="s">
        <v>38</v>
      </c>
      <c r="J44" s="24">
        <f t="shared" si="6"/>
        <v>1</v>
      </c>
      <c r="K44" s="25" t="s">
        <v>48</v>
      </c>
      <c r="L44" s="25" t="s">
        <v>7</v>
      </c>
      <c r="M44" s="70"/>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 t="shared" si="8"/>
        <v>0</v>
      </c>
      <c r="BB44" s="68">
        <f t="shared" si="7"/>
        <v>0</v>
      </c>
      <c r="BC44" s="32" t="str">
        <f t="shared" si="9"/>
        <v>INR Zero Only</v>
      </c>
      <c r="IE44" s="34"/>
      <c r="IF44" s="34"/>
      <c r="IG44" s="34"/>
      <c r="IH44" s="34"/>
      <c r="II44" s="34"/>
    </row>
    <row r="45" spans="1:243" s="33" customFormat="1" ht="18.75" customHeight="1">
      <c r="A45" s="19">
        <v>11.3</v>
      </c>
      <c r="B45" s="88" t="s">
        <v>88</v>
      </c>
      <c r="C45" s="20"/>
      <c r="D45" s="88">
        <v>20</v>
      </c>
      <c r="E45" s="88" t="s">
        <v>110</v>
      </c>
      <c r="F45" s="72">
        <v>10</v>
      </c>
      <c r="G45" s="36"/>
      <c r="H45" s="36"/>
      <c r="I45" s="21" t="s">
        <v>38</v>
      </c>
      <c r="J45" s="24">
        <f t="shared" si="6"/>
        <v>1</v>
      </c>
      <c r="K45" s="25" t="s">
        <v>48</v>
      </c>
      <c r="L45" s="25" t="s">
        <v>7</v>
      </c>
      <c r="M45" s="70"/>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total_amount_ba($B$2,$D$2,D45,F45,J45,K45,M45)</f>
        <v>0</v>
      </c>
      <c r="BB45" s="68">
        <f t="shared" si="7"/>
        <v>0</v>
      </c>
      <c r="BC45" s="32" t="str">
        <f>SpellNumber(L45,BB45)</f>
        <v>INR Zero Only</v>
      </c>
      <c r="IE45" s="34"/>
      <c r="IF45" s="34"/>
      <c r="IG45" s="34"/>
      <c r="IH45" s="34"/>
      <c r="II45" s="34"/>
    </row>
    <row r="46" spans="1:243" s="33" customFormat="1" ht="80.25" customHeight="1">
      <c r="A46" s="19">
        <v>12</v>
      </c>
      <c r="B46" s="88" t="s">
        <v>89</v>
      </c>
      <c r="C46" s="20"/>
      <c r="D46" s="88">
        <v>1</v>
      </c>
      <c r="E46" s="88" t="s">
        <v>37</v>
      </c>
      <c r="F46" s="72">
        <v>10</v>
      </c>
      <c r="G46" s="36"/>
      <c r="H46" s="36"/>
      <c r="I46" s="21" t="s">
        <v>38</v>
      </c>
      <c r="J46" s="24">
        <f t="shared" si="6"/>
        <v>1</v>
      </c>
      <c r="K46" s="25" t="s">
        <v>48</v>
      </c>
      <c r="L46" s="25" t="s">
        <v>7</v>
      </c>
      <c r="M46" s="70"/>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f>total_amount_ba($B$2,$D$2,D46,F46,J46,K46,M46)</f>
        <v>0</v>
      </c>
      <c r="BB46" s="68">
        <f t="shared" si="7"/>
        <v>0</v>
      </c>
      <c r="BC46" s="32" t="str">
        <f>SpellNumber(L46,BB46)</f>
        <v>INR Zero Only</v>
      </c>
      <c r="IE46" s="34"/>
      <c r="IF46" s="34"/>
      <c r="IG46" s="34"/>
      <c r="IH46" s="34"/>
      <c r="II46" s="34"/>
    </row>
    <row r="47" spans="1:243" s="33" customFormat="1" ht="96" customHeight="1">
      <c r="A47" s="19">
        <v>13</v>
      </c>
      <c r="B47" s="87" t="s">
        <v>90</v>
      </c>
      <c r="C47" s="20"/>
      <c r="D47" s="88">
        <v>25</v>
      </c>
      <c r="E47" s="88" t="s">
        <v>107</v>
      </c>
      <c r="F47" s="72">
        <v>10</v>
      </c>
      <c r="G47" s="36"/>
      <c r="H47" s="36"/>
      <c r="I47" s="21" t="s">
        <v>38</v>
      </c>
      <c r="J47" s="24">
        <f t="shared" si="6"/>
        <v>1</v>
      </c>
      <c r="K47" s="25" t="s">
        <v>48</v>
      </c>
      <c r="L47" s="25" t="s">
        <v>7</v>
      </c>
      <c r="M47" s="70"/>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total_amount_ba($B$2,$D$2,D47,F47,J47,K47,M47)</f>
        <v>0</v>
      </c>
      <c r="BB47" s="68">
        <f t="shared" si="7"/>
        <v>0</v>
      </c>
      <c r="BC47" s="32" t="str">
        <f>SpellNumber(L47,BB47)</f>
        <v>INR Zero Only</v>
      </c>
      <c r="IE47" s="34"/>
      <c r="IF47" s="34"/>
      <c r="IG47" s="34"/>
      <c r="IH47" s="34"/>
      <c r="II47" s="34"/>
    </row>
    <row r="48" spans="1:243" s="33" customFormat="1" ht="53.25" customHeight="1">
      <c r="A48" s="19">
        <v>14</v>
      </c>
      <c r="B48" s="89" t="s">
        <v>91</v>
      </c>
      <c r="C48" s="20"/>
      <c r="D48" s="88">
        <v>85</v>
      </c>
      <c r="E48" s="88" t="s">
        <v>110</v>
      </c>
      <c r="F48" s="72">
        <v>10</v>
      </c>
      <c r="G48" s="36"/>
      <c r="H48" s="36"/>
      <c r="I48" s="21" t="s">
        <v>38</v>
      </c>
      <c r="J48" s="24">
        <f t="shared" si="6"/>
        <v>1</v>
      </c>
      <c r="K48" s="25" t="s">
        <v>48</v>
      </c>
      <c r="L48" s="25" t="s">
        <v>7</v>
      </c>
      <c r="M48" s="70"/>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f>total_amount_ba($B$2,$D$2,D48,F48,J48,K48,M48)</f>
        <v>0</v>
      </c>
      <c r="BB48" s="68">
        <f t="shared" si="7"/>
        <v>0</v>
      </c>
      <c r="BC48" s="32" t="str">
        <f>SpellNumber(L48,BB48)</f>
        <v>INR Zero Only</v>
      </c>
      <c r="IE48" s="34"/>
      <c r="IF48" s="34"/>
      <c r="IG48" s="34"/>
      <c r="IH48" s="34"/>
      <c r="II48" s="34"/>
    </row>
    <row r="49" spans="1:243" s="33" customFormat="1" ht="37.5" customHeight="1">
      <c r="A49" s="19">
        <v>15</v>
      </c>
      <c r="B49" s="89" t="s">
        <v>92</v>
      </c>
      <c r="C49" s="20"/>
      <c r="D49" s="88">
        <v>35</v>
      </c>
      <c r="E49" s="88" t="s">
        <v>110</v>
      </c>
      <c r="F49" s="72">
        <v>10</v>
      </c>
      <c r="G49" s="36"/>
      <c r="H49" s="36"/>
      <c r="I49" s="21" t="s">
        <v>38</v>
      </c>
      <c r="J49" s="24">
        <f t="shared" si="6"/>
        <v>1</v>
      </c>
      <c r="K49" s="25" t="s">
        <v>48</v>
      </c>
      <c r="L49" s="25" t="s">
        <v>7</v>
      </c>
      <c r="M49" s="70"/>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1"/>
      <c r="AV49" s="40"/>
      <c r="AW49" s="40"/>
      <c r="AX49" s="40"/>
      <c r="AY49" s="40"/>
      <c r="AZ49" s="40"/>
      <c r="BA49" s="68">
        <f aca="true" t="shared" si="10" ref="BA49:BA54">total_amount_ba($B$2,$D$2,D49,F49,J49,K49,M49)</f>
        <v>0</v>
      </c>
      <c r="BB49" s="68">
        <f t="shared" si="7"/>
        <v>0</v>
      </c>
      <c r="BC49" s="32" t="str">
        <f aca="true" t="shared" si="11" ref="BC49:BC54">SpellNumber(L49,BB49)</f>
        <v>INR Zero Only</v>
      </c>
      <c r="IE49" s="34"/>
      <c r="IF49" s="34"/>
      <c r="IG49" s="34"/>
      <c r="IH49" s="34"/>
      <c r="II49" s="34"/>
    </row>
    <row r="50" spans="1:243" s="33" customFormat="1" ht="39" customHeight="1">
      <c r="A50" s="19">
        <v>16</v>
      </c>
      <c r="B50" s="89" t="s">
        <v>93</v>
      </c>
      <c r="C50" s="20"/>
      <c r="D50" s="88">
        <v>12</v>
      </c>
      <c r="E50" s="88" t="s">
        <v>110</v>
      </c>
      <c r="F50" s="72">
        <v>10</v>
      </c>
      <c r="G50" s="36"/>
      <c r="H50" s="36"/>
      <c r="I50" s="21" t="s">
        <v>38</v>
      </c>
      <c r="J50" s="24">
        <f t="shared" si="6"/>
        <v>1</v>
      </c>
      <c r="K50" s="25" t="s">
        <v>48</v>
      </c>
      <c r="L50" s="25" t="s">
        <v>7</v>
      </c>
      <c r="M50" s="70"/>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f t="shared" si="10"/>
        <v>0</v>
      </c>
      <c r="BB50" s="68">
        <f t="shared" si="7"/>
        <v>0</v>
      </c>
      <c r="BC50" s="32" t="str">
        <f t="shared" si="11"/>
        <v>INR Zero Only</v>
      </c>
      <c r="IE50" s="34"/>
      <c r="IF50" s="34"/>
      <c r="IG50" s="34"/>
      <c r="IH50" s="34"/>
      <c r="II50" s="34"/>
    </row>
    <row r="51" spans="1:243" s="33" customFormat="1" ht="39" customHeight="1">
      <c r="A51" s="19">
        <v>17</v>
      </c>
      <c r="B51" s="89" t="s">
        <v>94</v>
      </c>
      <c r="C51" s="20"/>
      <c r="D51" s="88">
        <v>20</v>
      </c>
      <c r="E51" s="88" t="s">
        <v>110</v>
      </c>
      <c r="F51" s="72">
        <v>10</v>
      </c>
      <c r="G51" s="36"/>
      <c r="H51" s="36"/>
      <c r="I51" s="21" t="s">
        <v>38</v>
      </c>
      <c r="J51" s="24">
        <f t="shared" si="6"/>
        <v>1</v>
      </c>
      <c r="K51" s="25" t="s">
        <v>48</v>
      </c>
      <c r="L51" s="25" t="s">
        <v>7</v>
      </c>
      <c r="M51" s="70"/>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8">
        <f t="shared" si="10"/>
        <v>0</v>
      </c>
      <c r="BB51" s="68">
        <f t="shared" si="7"/>
        <v>0</v>
      </c>
      <c r="BC51" s="32" t="str">
        <f t="shared" si="11"/>
        <v>INR Zero Only</v>
      </c>
      <c r="IE51" s="34"/>
      <c r="IF51" s="34"/>
      <c r="IG51" s="34"/>
      <c r="IH51" s="34"/>
      <c r="II51" s="34"/>
    </row>
    <row r="52" spans="1:243" s="33" customFormat="1" ht="34.5" customHeight="1">
      <c r="A52" s="19">
        <v>18</v>
      </c>
      <c r="B52" s="89" t="s">
        <v>95</v>
      </c>
      <c r="C52" s="20"/>
      <c r="D52" s="88">
        <v>20</v>
      </c>
      <c r="E52" s="88" t="s">
        <v>110</v>
      </c>
      <c r="F52" s="72">
        <v>10</v>
      </c>
      <c r="G52" s="36"/>
      <c r="H52" s="36"/>
      <c r="I52" s="21" t="s">
        <v>38</v>
      </c>
      <c r="J52" s="24">
        <f t="shared" si="6"/>
        <v>1</v>
      </c>
      <c r="K52" s="25" t="s">
        <v>48</v>
      </c>
      <c r="L52" s="25" t="s">
        <v>7</v>
      </c>
      <c r="M52" s="70"/>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8">
        <f t="shared" si="10"/>
        <v>0</v>
      </c>
      <c r="BB52" s="68">
        <f t="shared" si="7"/>
        <v>0</v>
      </c>
      <c r="BC52" s="32" t="str">
        <f t="shared" si="11"/>
        <v>INR Zero Only</v>
      </c>
      <c r="IE52" s="34"/>
      <c r="IF52" s="34"/>
      <c r="IG52" s="34"/>
      <c r="IH52" s="34"/>
      <c r="II52" s="34"/>
    </row>
    <row r="53" spans="1:243" s="33" customFormat="1" ht="38.25" customHeight="1">
      <c r="A53" s="19">
        <v>19</v>
      </c>
      <c r="B53" s="89" t="s">
        <v>96</v>
      </c>
      <c r="C53" s="20"/>
      <c r="D53" s="88">
        <v>5</v>
      </c>
      <c r="E53" s="88" t="s">
        <v>110</v>
      </c>
      <c r="F53" s="72">
        <v>10</v>
      </c>
      <c r="G53" s="36"/>
      <c r="H53" s="36"/>
      <c r="I53" s="21" t="s">
        <v>38</v>
      </c>
      <c r="J53" s="24">
        <f t="shared" si="6"/>
        <v>1</v>
      </c>
      <c r="K53" s="25" t="s">
        <v>48</v>
      </c>
      <c r="L53" s="25" t="s">
        <v>7</v>
      </c>
      <c r="M53" s="70"/>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8">
        <f t="shared" si="10"/>
        <v>0</v>
      </c>
      <c r="BB53" s="68">
        <f t="shared" si="7"/>
        <v>0</v>
      </c>
      <c r="BC53" s="32" t="str">
        <f t="shared" si="11"/>
        <v>INR Zero Only</v>
      </c>
      <c r="IE53" s="34"/>
      <c r="IF53" s="34"/>
      <c r="IG53" s="34"/>
      <c r="IH53" s="34"/>
      <c r="II53" s="34"/>
    </row>
    <row r="54" spans="1:243" s="33" customFormat="1" ht="27" customHeight="1">
      <c r="A54" s="19">
        <v>20</v>
      </c>
      <c r="B54" s="89" t="s">
        <v>97</v>
      </c>
      <c r="C54" s="20"/>
      <c r="D54" s="88">
        <v>18</v>
      </c>
      <c r="E54" s="88" t="s">
        <v>110</v>
      </c>
      <c r="F54" s="72">
        <v>10</v>
      </c>
      <c r="G54" s="36"/>
      <c r="H54" s="36"/>
      <c r="I54" s="21" t="s">
        <v>38</v>
      </c>
      <c r="J54" s="24">
        <f t="shared" si="6"/>
        <v>1</v>
      </c>
      <c r="K54" s="25" t="s">
        <v>48</v>
      </c>
      <c r="L54" s="25" t="s">
        <v>7</v>
      </c>
      <c r="M54" s="70"/>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8">
        <f t="shared" si="10"/>
        <v>0</v>
      </c>
      <c r="BB54" s="68">
        <f t="shared" si="7"/>
        <v>0</v>
      </c>
      <c r="BC54" s="32" t="str">
        <f t="shared" si="11"/>
        <v>INR Zero Only</v>
      </c>
      <c r="IE54" s="34"/>
      <c r="IF54" s="34"/>
      <c r="IG54" s="34"/>
      <c r="IH54" s="34"/>
      <c r="II54" s="34"/>
    </row>
    <row r="55" spans="1:243" s="33" customFormat="1" ht="53.25" customHeight="1">
      <c r="A55" s="19">
        <v>21</v>
      </c>
      <c r="B55" s="89" t="s">
        <v>98</v>
      </c>
      <c r="C55" s="20"/>
      <c r="D55" s="88">
        <v>3</v>
      </c>
      <c r="E55" s="88" t="s">
        <v>110</v>
      </c>
      <c r="F55" s="71">
        <v>10</v>
      </c>
      <c r="G55" s="36"/>
      <c r="H55" s="36"/>
      <c r="I55" s="21" t="s">
        <v>38</v>
      </c>
      <c r="J55" s="24">
        <f>IF(I55="Less(-)",-1,1)</f>
        <v>1</v>
      </c>
      <c r="K55" s="25" t="s">
        <v>48</v>
      </c>
      <c r="L55" s="25" t="s">
        <v>7</v>
      </c>
      <c r="M55" s="70"/>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8">
        <f>total_amount_ba($B$2,$D$2,D55,F55,J55,K55,M55)</f>
        <v>0</v>
      </c>
      <c r="BB55" s="68">
        <f t="shared" si="7"/>
        <v>0</v>
      </c>
      <c r="BC55" s="32" t="str">
        <f>SpellNumber(L55,BB55)</f>
        <v>INR Zero Only</v>
      </c>
      <c r="IE55" s="34"/>
      <c r="IF55" s="34"/>
      <c r="IG55" s="34"/>
      <c r="IH55" s="34"/>
      <c r="II55" s="34"/>
    </row>
    <row r="56" spans="1:243" s="33" customFormat="1" ht="207.75" customHeight="1">
      <c r="A56" s="19">
        <v>22</v>
      </c>
      <c r="B56" s="87" t="s">
        <v>99</v>
      </c>
      <c r="C56" s="20"/>
      <c r="D56" s="88">
        <v>1</v>
      </c>
      <c r="E56" s="88" t="s">
        <v>110</v>
      </c>
      <c r="F56" s="72">
        <v>100</v>
      </c>
      <c r="G56" s="36"/>
      <c r="H56" s="36"/>
      <c r="I56" s="21" t="s">
        <v>38</v>
      </c>
      <c r="J56" s="24">
        <f>IF(I56="Less(-)",-1,1)</f>
        <v>1</v>
      </c>
      <c r="K56" s="25" t="s">
        <v>48</v>
      </c>
      <c r="L56" s="25" t="s">
        <v>7</v>
      </c>
      <c r="M56" s="70"/>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8">
        <f>total_amount_ba($B$2,$D$2,D56,F56,J56,K56,M56)</f>
        <v>0</v>
      </c>
      <c r="BB56" s="68">
        <f t="shared" si="7"/>
        <v>0</v>
      </c>
      <c r="BC56" s="32" t="str">
        <f>SpellNumber(L56,BB56)</f>
        <v>INR Zero Only</v>
      </c>
      <c r="IE56" s="34"/>
      <c r="IF56" s="34"/>
      <c r="IG56" s="34"/>
      <c r="IH56" s="34"/>
      <c r="II56" s="34"/>
    </row>
    <row r="57" spans="1:243" s="33" customFormat="1" ht="54.75" customHeight="1">
      <c r="A57" s="19">
        <v>23</v>
      </c>
      <c r="B57" s="89" t="s">
        <v>100</v>
      </c>
      <c r="C57" s="20"/>
      <c r="D57" s="88">
        <v>325</v>
      </c>
      <c r="E57" s="88" t="s">
        <v>107</v>
      </c>
      <c r="F57" s="72">
        <v>10</v>
      </c>
      <c r="G57" s="36"/>
      <c r="H57" s="36"/>
      <c r="I57" s="21" t="s">
        <v>38</v>
      </c>
      <c r="J57" s="24">
        <f>IF(I57="Less(-)",-1,1)</f>
        <v>1</v>
      </c>
      <c r="K57" s="25" t="s">
        <v>48</v>
      </c>
      <c r="L57" s="25" t="s">
        <v>7</v>
      </c>
      <c r="M57" s="70"/>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8">
        <f>total_amount_ba($B$2,$D$2,D57,F57,J57,K57,M57)</f>
        <v>0</v>
      </c>
      <c r="BB57" s="68">
        <f t="shared" si="7"/>
        <v>0</v>
      </c>
      <c r="BC57" s="32" t="str">
        <f>SpellNumber(L57,BB57)</f>
        <v>INR Zero Only</v>
      </c>
      <c r="IE57" s="34">
        <v>1.01</v>
      </c>
      <c r="IF57" s="34" t="s">
        <v>39</v>
      </c>
      <c r="IG57" s="34" t="s">
        <v>35</v>
      </c>
      <c r="IH57" s="34">
        <v>123.223</v>
      </c>
      <c r="II57" s="34" t="s">
        <v>37</v>
      </c>
    </row>
    <row r="58" spans="1:243" s="33" customFormat="1" ht="50.25" customHeight="1">
      <c r="A58" s="19">
        <v>24</v>
      </c>
      <c r="B58" s="89" t="s">
        <v>101</v>
      </c>
      <c r="C58" s="20"/>
      <c r="D58" s="88">
        <v>35</v>
      </c>
      <c r="E58" s="88" t="s">
        <v>107</v>
      </c>
      <c r="F58" s="72">
        <v>10</v>
      </c>
      <c r="G58" s="36"/>
      <c r="H58" s="36"/>
      <c r="I58" s="21" t="s">
        <v>38</v>
      </c>
      <c r="J58" s="24">
        <f>IF(I58="Less(-)",-1,1)</f>
        <v>1</v>
      </c>
      <c r="K58" s="25" t="s">
        <v>48</v>
      </c>
      <c r="L58" s="25" t="s">
        <v>7</v>
      </c>
      <c r="M58" s="70"/>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8">
        <f>total_amount_ba($B$2,$D$2,D58,F58,J58,K58,M58)</f>
        <v>0</v>
      </c>
      <c r="BB58" s="68">
        <f>BA58+SUM(N58:AZ58)</f>
        <v>0</v>
      </c>
      <c r="BC58" s="32" t="str">
        <f>SpellNumber(L58,BB58)</f>
        <v>INR Zero Only</v>
      </c>
      <c r="IE58" s="34">
        <v>1.02</v>
      </c>
      <c r="IF58" s="34" t="s">
        <v>40</v>
      </c>
      <c r="IG58" s="34" t="s">
        <v>41</v>
      </c>
      <c r="IH58" s="34">
        <v>213</v>
      </c>
      <c r="II58" s="34" t="s">
        <v>37</v>
      </c>
    </row>
    <row r="59" spans="1:243" s="33" customFormat="1" ht="29.25" customHeight="1">
      <c r="A59" s="19">
        <v>25</v>
      </c>
      <c r="B59" s="89" t="s">
        <v>102</v>
      </c>
      <c r="C59" s="20"/>
      <c r="D59" s="88">
        <v>325</v>
      </c>
      <c r="E59" s="88" t="s">
        <v>107</v>
      </c>
      <c r="F59" s="72">
        <v>10</v>
      </c>
      <c r="G59" s="36"/>
      <c r="H59" s="36"/>
      <c r="I59" s="21" t="s">
        <v>38</v>
      </c>
      <c r="J59" s="24">
        <f>IF(I59="Less(-)",-1,1)</f>
        <v>1</v>
      </c>
      <c r="K59" s="25" t="s">
        <v>48</v>
      </c>
      <c r="L59" s="25" t="s">
        <v>7</v>
      </c>
      <c r="M59" s="70"/>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8">
        <f>total_amount_ba($B$2,$D$2,D59,F59,J59,K59,M59)</f>
        <v>0</v>
      </c>
      <c r="BB59" s="68">
        <f>BA59+SUM(N59:AZ59)</f>
        <v>0</v>
      </c>
      <c r="BC59" s="32" t="str">
        <f>SpellNumber(L59,BB59)</f>
        <v>INR Zero Only</v>
      </c>
      <c r="IE59" s="34">
        <v>2</v>
      </c>
      <c r="IF59" s="34" t="s">
        <v>34</v>
      </c>
      <c r="IG59" s="34" t="s">
        <v>42</v>
      </c>
      <c r="IH59" s="34">
        <v>10</v>
      </c>
      <c r="II59" s="34" t="s">
        <v>37</v>
      </c>
    </row>
    <row r="60" spans="1:243" s="33" customFormat="1" ht="30.75" customHeight="1">
      <c r="A60" s="19">
        <v>26</v>
      </c>
      <c r="B60" s="89" t="s">
        <v>103</v>
      </c>
      <c r="C60" s="20"/>
      <c r="D60" s="88">
        <v>35</v>
      </c>
      <c r="E60" s="88" t="s">
        <v>107</v>
      </c>
      <c r="F60" s="72">
        <v>10</v>
      </c>
      <c r="G60" s="36"/>
      <c r="H60" s="36"/>
      <c r="I60" s="21" t="s">
        <v>38</v>
      </c>
      <c r="J60" s="24">
        <f>IF(I60="Less(-)",-1,1)</f>
        <v>1</v>
      </c>
      <c r="K60" s="25" t="s">
        <v>48</v>
      </c>
      <c r="L60" s="25" t="s">
        <v>7</v>
      </c>
      <c r="M60" s="70"/>
      <c r="N60" s="37"/>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8">
        <f>total_amount_ba($B$2,$D$2,D60,F60,J60,K60,M60)</f>
        <v>0</v>
      </c>
      <c r="BB60" s="68">
        <f>BA60+SUM(N60:AZ60)</f>
        <v>0</v>
      </c>
      <c r="BC60" s="32" t="str">
        <f>SpellNumber(L60,BB60)</f>
        <v>INR Zero Only</v>
      </c>
      <c r="IE60" s="34">
        <v>3</v>
      </c>
      <c r="IF60" s="34" t="s">
        <v>43</v>
      </c>
      <c r="IG60" s="34" t="s">
        <v>44</v>
      </c>
      <c r="IH60" s="34">
        <v>10</v>
      </c>
      <c r="II60" s="34" t="s">
        <v>37</v>
      </c>
    </row>
    <row r="61" spans="1:243" s="33" customFormat="1" ht="57.75" customHeight="1">
      <c r="A61" s="19">
        <v>27</v>
      </c>
      <c r="B61" s="89" t="s">
        <v>104</v>
      </c>
      <c r="C61" s="20"/>
      <c r="D61" s="88">
        <v>3</v>
      </c>
      <c r="E61" s="88" t="s">
        <v>108</v>
      </c>
      <c r="F61" s="72">
        <v>10</v>
      </c>
      <c r="G61" s="36"/>
      <c r="H61" s="36"/>
      <c r="I61" s="21" t="s">
        <v>38</v>
      </c>
      <c r="J61" s="24">
        <f>IF(I61="Less(-)",-1,1)</f>
        <v>1</v>
      </c>
      <c r="K61" s="25" t="s">
        <v>48</v>
      </c>
      <c r="L61" s="25" t="s">
        <v>7</v>
      </c>
      <c r="M61" s="70"/>
      <c r="N61" s="37"/>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8">
        <f>total_amount_ba($B$2,$D$2,D61,F61,J61,K61,M61)</f>
        <v>0</v>
      </c>
      <c r="BB61" s="68">
        <f>BA61+SUM(N61:AZ61)</f>
        <v>0</v>
      </c>
      <c r="BC61" s="32" t="str">
        <f>SpellNumber(L61,BB61)</f>
        <v>INR Zero Only</v>
      </c>
      <c r="IE61" s="34">
        <v>1.01</v>
      </c>
      <c r="IF61" s="34" t="s">
        <v>39</v>
      </c>
      <c r="IG61" s="34" t="s">
        <v>35</v>
      </c>
      <c r="IH61" s="34">
        <v>123.223</v>
      </c>
      <c r="II61" s="34" t="s">
        <v>37</v>
      </c>
    </row>
    <row r="62" spans="1:243" s="33" customFormat="1" ht="39" customHeight="1">
      <c r="A62" s="19">
        <v>28</v>
      </c>
      <c r="B62" s="89" t="s">
        <v>105</v>
      </c>
      <c r="C62" s="20"/>
      <c r="D62" s="88">
        <v>25</v>
      </c>
      <c r="E62" s="88" t="s">
        <v>109</v>
      </c>
      <c r="F62" s="72">
        <v>10</v>
      </c>
      <c r="G62" s="36"/>
      <c r="H62" s="36"/>
      <c r="I62" s="21" t="s">
        <v>38</v>
      </c>
      <c r="J62" s="24">
        <f>IF(I62="Less(-)",-1,1)</f>
        <v>1</v>
      </c>
      <c r="K62" s="25" t="s">
        <v>48</v>
      </c>
      <c r="L62" s="25" t="s">
        <v>7</v>
      </c>
      <c r="M62" s="70"/>
      <c r="N62" s="37"/>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1"/>
      <c r="AV62" s="40"/>
      <c r="AW62" s="40"/>
      <c r="AX62" s="40"/>
      <c r="AY62" s="40"/>
      <c r="AZ62" s="40"/>
      <c r="BA62" s="68">
        <f>total_amount_ba($B$2,$D$2,D62,F62,J62,K62,M62)</f>
        <v>0</v>
      </c>
      <c r="BB62" s="68">
        <f>BA62+SUM(N62:AZ62)</f>
        <v>0</v>
      </c>
      <c r="BC62" s="32" t="str">
        <f>SpellNumber(L62,BB62)</f>
        <v>INR Zero Only</v>
      </c>
      <c r="IE62" s="34">
        <v>1.02</v>
      </c>
      <c r="IF62" s="34" t="s">
        <v>40</v>
      </c>
      <c r="IG62" s="34" t="s">
        <v>41</v>
      </c>
      <c r="IH62" s="34">
        <v>213</v>
      </c>
      <c r="II62" s="34" t="s">
        <v>37</v>
      </c>
    </row>
    <row r="63" spans="1:243" s="33" customFormat="1" ht="33" customHeight="1">
      <c r="A63" s="42" t="s">
        <v>46</v>
      </c>
      <c r="B63" s="43"/>
      <c r="C63" s="44"/>
      <c r="D63" s="45"/>
      <c r="E63" s="45"/>
      <c r="F63" s="45"/>
      <c r="G63" s="45"/>
      <c r="H63" s="46"/>
      <c r="I63" s="46"/>
      <c r="J63" s="46"/>
      <c r="K63" s="46"/>
      <c r="L63" s="47"/>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69">
        <f>SUM(BA13:BA62)</f>
        <v>0</v>
      </c>
      <c r="BB63" s="69">
        <f>SUM(BB13:BB62)</f>
        <v>0</v>
      </c>
      <c r="BC63" s="32" t="str">
        <f>SpellNumber($E$2,BB63)</f>
        <v>INR Zero Only</v>
      </c>
      <c r="IE63" s="34">
        <v>4</v>
      </c>
      <c r="IF63" s="34" t="s">
        <v>40</v>
      </c>
      <c r="IG63" s="34" t="s">
        <v>45</v>
      </c>
      <c r="IH63" s="34">
        <v>10</v>
      </c>
      <c r="II63" s="34" t="s">
        <v>37</v>
      </c>
    </row>
    <row r="64" spans="1:243" s="58" customFormat="1" ht="39" customHeight="1" hidden="1">
      <c r="A64" s="43" t="s">
        <v>51</v>
      </c>
      <c r="B64" s="49"/>
      <c r="C64" s="50"/>
      <c r="D64" s="51"/>
      <c r="E64" s="52" t="s">
        <v>47</v>
      </c>
      <c r="F64" s="65"/>
      <c r="G64" s="53"/>
      <c r="H64" s="54"/>
      <c r="I64" s="54"/>
      <c r="J64" s="54"/>
      <c r="K64" s="55"/>
      <c r="L64" s="56"/>
      <c r="M64" s="57"/>
      <c r="O64" s="33"/>
      <c r="P64" s="33"/>
      <c r="Q64" s="33"/>
      <c r="R64" s="33"/>
      <c r="S64" s="33"/>
      <c r="BA64" s="63">
        <f>IF(ISBLANK(F64),0,IF(E64="Excess (+)",ROUND(BA63+(BA63*F64),2),IF(E64="Less (-)",ROUND(BA63+(BA63*F64*(-1)),2),0)))</f>
        <v>0</v>
      </c>
      <c r="BB64" s="64">
        <f>ROUND(BA64,0)</f>
        <v>0</v>
      </c>
      <c r="BC64" s="32" t="str">
        <f>SpellNumber(L64,BB64)</f>
        <v> Zero Only</v>
      </c>
      <c r="IE64" s="59"/>
      <c r="IF64" s="59"/>
      <c r="IG64" s="59"/>
      <c r="IH64" s="59"/>
      <c r="II64" s="59"/>
    </row>
    <row r="65" spans="1:243" s="58" customFormat="1" ht="51" customHeight="1">
      <c r="A65" s="42" t="s">
        <v>50</v>
      </c>
      <c r="B65" s="42"/>
      <c r="C65" s="77" t="str">
        <f>SpellNumber($E$2,BB63)</f>
        <v>INR Zero Only</v>
      </c>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9"/>
      <c r="IE65" s="59"/>
      <c r="IF65" s="59"/>
      <c r="IG65" s="59"/>
      <c r="IH65" s="59"/>
      <c r="II65" s="59"/>
    </row>
    <row r="66" spans="3:243" s="14" customFormat="1" ht="15">
      <c r="C66" s="60"/>
      <c r="D66" s="60"/>
      <c r="E66" s="60"/>
      <c r="F66" s="60"/>
      <c r="G66" s="60"/>
      <c r="H66" s="60"/>
      <c r="I66" s="60"/>
      <c r="J66" s="60"/>
      <c r="K66" s="60"/>
      <c r="L66" s="60"/>
      <c r="M66" s="60"/>
      <c r="O66" s="60"/>
      <c r="BA66" s="60"/>
      <c r="BC66" s="60"/>
      <c r="IE66" s="15"/>
      <c r="IF66" s="15"/>
      <c r="IG66" s="15"/>
      <c r="IH66" s="15"/>
      <c r="II66" s="15"/>
    </row>
  </sheetData>
  <sheetProtection password="ACE1" sheet="1" selectLockedCells="1"/>
  <mergeCells count="8">
    <mergeCell ref="A9:BC9"/>
    <mergeCell ref="C65:BC65"/>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4">
      <formula1>IF(ISBLANK(F64),$A$3:$C$3,$B$3:$C$3)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IF(E64&lt;&gt;"Select",99.9,0)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4">
      <formula1>IF(E64&lt;&gt;"Select",0,-1)</formula1>
      <formula2>IF(E64&lt;&gt;"Select",99.99,-1)</formula2>
    </dataValidation>
    <dataValidation allowBlank="1" showInputMessage="1" showErrorMessage="1" promptTitle="Item Description" prompt="Please enter Item Description in text" sqref="B62"/>
    <dataValidation type="decimal" allowBlank="1" showInputMessage="1" showErrorMessage="1" promptTitle="Rate Entry" prompt="Please enter the Basic Price in Rupees for this item. " errorTitle="Invaid Entry" error="Only Numeric Values are allowed. " sqref="G13:H62">
      <formula1>0</formula1>
      <formula2>999999999999999</formula2>
    </dataValidation>
    <dataValidation type="list" allowBlank="1" showInputMessage="1" showErrorMessage="1" sqref="K32 K21 K23 K27 K42">
      <formula1>"Partial Conversion, Fully Conversion"</formula1>
    </dataValidation>
    <dataValidation type="list" allowBlank="1" showInputMessage="1" showErrorMessage="1" sqref="K24:K26 K13:K20 K22 K28:K31 K33:K41 K43:K62">
      <formula1>"Partial Conversion, Full Conversion"</formula1>
    </dataValidation>
    <dataValidation type="list" allowBlank="1" showInputMessage="1" showErrorMessage="1" sqref="L59 L60 L61 L13 L14 L15 L16 L17 L18 L19 L20 L21 L22 L23 L24 L25 L26 L27 L28 L29 L30 L31 L32 L33 L34 L35 L36 L37 L38 L39 L40 L41 L42 L43 L44 L45 L46 L47 L48 L49 L50 L51 L52 L53 L54 L55 L56 L57 L58 L62">
      <formula1>"INR"</formula1>
    </dataValidation>
    <dataValidation allowBlank="1" showInputMessage="1" showErrorMessage="1" promptTitle="Addition / Deduction" prompt="Please Choose the correct One" sqref="J13:J62"/>
    <dataValidation type="list" showInputMessage="1" showErrorMessage="1" sqref="I13:I62">
      <formula1>"Excess(+), Less(-)"</formula1>
    </dataValidation>
    <dataValidation type="decimal" allowBlank="1" showInputMessage="1" showErrorMessage="1" errorTitle="Invalid Entry" error="Only Numeric Values are allowed. " sqref="A13:A62">
      <formula1>0</formula1>
      <formula2>999999999999999</formula2>
    </dataValidation>
    <dataValidation allowBlank="1" showInputMessage="1" showErrorMessage="1" promptTitle="Itemcode/Make" prompt="Please enter text" sqref="C13:C62"/>
    <dataValidation type="decimal" allowBlank="1" showInputMessage="1" showErrorMessage="1" promptTitle="Rate Entry" prompt="Please enter the Other Taxes2 in Rupees for this item. " errorTitle="Invaid Entry" error="Only Numeric Values are allowed. " sqref="N13:O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allowBlank="1" showInputMessage="1" showErrorMessage="1" promptTitle="Units" prompt="Please enter Units in text" sqref="E13:E62"/>
    <dataValidation type="decimal" allowBlank="1" showInputMessage="1" showErrorMessage="1" promptTitle="Quantity" prompt="Please enter the Quantity for this item. " errorTitle="Invalid Entry" error="Only Numeric Values are allowed. " sqref="D13:D62 F13:F6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 M16:M6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2023-08-25T12:08:14Z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