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<sst xmlns="http://schemas.openxmlformats.org/spreadsheetml/2006/main" count="808" uniqueCount="222">
  <si>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</si>
  <si>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</si>
  <si>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</si>
  <si>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</si>
  <si>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</si>
  <si>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</si>
  <si>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</si>
  <si>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</si>
  <si>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</si>
  <si>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</si>
  <si>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</si>
  <si>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</si>
  <si>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</si>
  <si>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</si>
  <si>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</si>
  <si>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</si>
  <si>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</si>
  <si>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</si>
  <si>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</si>
  <si>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</si>
  <si>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</si>
  <si>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</si>
  <si>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</si>
  <si>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</si>
  <si>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</si>
  <si>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</si>
  <si>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</si>
  <si>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</si>
  <si>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</si>
  <si>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</si>
  <si>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</si>
  <si>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</si>
  <si>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</si>
  <si>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</si>
  <si>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</si>
  <si>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</si>
  <si>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</si>
  <si>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</si>
  <si>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</si>
  <si>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</si>
  <si>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</si>
  <si>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</si>
  <si>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</si>
  <si>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</si>
  <si>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</si>
  <si>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</si>
  <si>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</si>
  <si>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</si>
  <si>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</si>
  <si>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</si>
  <si>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</si>
  <si>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</si>
  <si>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</si>
  <si>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</si>
  <si>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</si>
  <si>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</si>
  <si>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</si>
  <si>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</si>
  <si>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</si>
  <si>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</si>
  <si>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</si>
  <si>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</si>
  <si>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</si>
  <si>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</si>
  <si>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</si>
  <si>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</si>
  <si>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</si>
  <si>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</si>
  <si>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</si>
  <si>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</si>
  <si>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</si>
  <si>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</si>
  <si>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</si>
  <si>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</si>
  <si>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</si>
  <si>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</si>
  <si>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</si>
  <si>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</si>
  <si>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</si>
  <si>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</si>
  <si>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Contract No:  e-NIT no IIIM/Works/NIT-002</t>
  </si>
  <si>
    <t>Providing and applying white cement based putty of average thickness 1 mm, of approved brand and manufacturer, over the plastered wall surface to prepare the surface even and smooth complete.</t>
  </si>
  <si>
    <t>BI01010001010000000000000515BI0100001137</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</si>
  <si>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</si>
  <si>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Each</t>
  </si>
  <si>
    <t>Structural steel work riveted, bolted or welded in built up sections, trusses and framed work, including cutting, hoisting, fixing in position and applying a priming coat of approved steel primer all complete.</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</si>
  <si>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</si>
  <si>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</si>
  <si>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</si>
  <si>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</si>
  <si>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</si>
  <si>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</si>
  <si>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</si>
  <si>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</si>
  <si>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</si>
  <si>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</si>
  <si>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Tender Inviting Authority: Director CSIR- IIIM Jammu</t>
  </si>
  <si>
    <t xml:space="preserve">Name of Work:  Repair/renovation of First floor of Akhtar Hussain Block for Atal Incubation Centre at CSIR-IIIM Br. Lab, Srinagar.
</t>
  </si>
  <si>
    <t>Carriage of Materials By Mechanical Transport including loading,unloading and stacking Manure or sludge up to 5 Km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</si>
  <si>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</si>
  <si>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Providing and laying in position cement concrete of specified grade excluding the cost of centering and shuttering - All work up to plinth level :
1:2:4 (1 Cement : 2 coarse sand (zone-III) derived from natural sources : 4 graded stone aggregate 20 mm nominal size</t>
  </si>
  <si>
    <t xml:space="preserve">1:5:10 (1 cement : 5 coarse sand (zone-III) derived from natural sources : 10 graded stone aggregate 40 mm nominal size derived from natural sources) </t>
  </si>
  <si>
    <t>Suspended floors, roofs, landings, balconies and access platform</t>
  </si>
  <si>
    <t xml:space="preserve">Brick work with common burnt clay F.P.S. (non modular) bricks of class designation 7.5 in superstructure above plinth level up to floor V level in all shapes and sizes in : Cement mortar 1:6 (1 cement : 6 coarse sand) </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</si>
  <si>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
Granite stone slab of colour black, Cherry/Ruby red
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</si>
  <si>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</si>
  <si>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commercial ply  4 mm thick to frame, backing or studding with adhesive, screws etc. complete (Frames, backing or studding to be paid separately) : including coat of primer both side</t>
  </si>
  <si>
    <t xml:space="preserve">Providing and fixing aluminium die cast body tubular type universal hydraulic door closer (having brand logo with ISI, IS : 3564, embossed on the body, door weight upto 35 kg and door width upto 700 mm), with necessary accessories and screws etc. complete. </t>
  </si>
  <si>
    <t>Providing and fixing aluminium tower bolts, ISI marked, anodised (anodic coating not less than grade AC 10 as per IS : 1868 ) transparent or dyed to required colour or shade, with necessary screws etc. complete :
300x10 mm</t>
  </si>
  <si>
    <t>100x10 mm</t>
  </si>
  <si>
    <t xml:space="preserve">Providing and fixing aluminium handles, ISI marked, anodised (anodic coating not less than grade AC 10 as per IS : 1868) transparent or dyed to required colour or shade, with necessary screws etc. complete :
125 mm </t>
  </si>
  <si>
    <t>100 mm</t>
  </si>
  <si>
    <t>Providing and fixing aluminium hanging floor door stopper, ISI marked, anodised (anodic coating not less than grade AC 10 as per IS : 1868) transparent or dyed to required colour and shade, with necessary screws etc. complete.
Twin rubber stopper</t>
  </si>
  <si>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</si>
  <si>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t>
  </si>
  <si>
    <t xml:space="preserve">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0.63 mm thick with zinc coating not less than 275 gm/ m² </t>
  </si>
  <si>
    <t xml:space="preserve">Providing and fixing on wall face unplasticised Rigid PVC rain water pipes conforming to IS : 13592 Type A, including jointing with seal ring conforming to IS : 5382, leaving 10 mm gap for thermal expansion,  Single socketed pipes.
75 mm diameter
</t>
  </si>
  <si>
    <t>110 mm diameter</t>
  </si>
  <si>
    <t xml:space="preserve">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plain board conforming to IS: 2095- (Part I) :2011 (Board with BIS certification marks) </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</si>
  <si>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acompletely sealed unit.</t>
  </si>
  <si>
    <t>12 mm cement plaster of mix :
1:6 (1 cement: 6 fine sand)</t>
  </si>
  <si>
    <t xml:space="preserve">Distempering with oil bound washable distemper of approved brand and manufacture to give an even shade :
New work (two or more coats) over and including water thinnable priming coat with cement primer </t>
  </si>
  <si>
    <t>Painting on G.S. sheet with synthetic enamel paint of approved brand and manufacture of required colour to give an even shade :
Old work (Two or more coats) including sealing of holes</t>
  </si>
  <si>
    <t>Painting with synthetic enamel paint of approved brand and manufacture of required colour to give an even shade :
Two or more coats on old work</t>
  </si>
  <si>
    <t>Finishing walls with Acrylic Smooth exterior paint of required shade :
Old work (Two or more coat applied @ 0.90 ltr/10 sqm).</t>
  </si>
  <si>
    <t>cum</t>
  </si>
  <si>
    <t>mtr</t>
  </si>
  <si>
    <t>sqm</t>
  </si>
  <si>
    <t>kg</t>
  </si>
  <si>
    <t>each</t>
  </si>
  <si>
    <t>mtr.</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</si>
  <si>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t>
  </si>
  <si>
    <t xml:space="preserve">Dismantling W.C. Pan of all sizes including disposal of dismantled materials i/c malba all complete as per directions of Engineer-inCharge. </t>
  </si>
  <si>
    <t>Demolishing R.C.C. work manually/ by mechanical means including stacking of steel bars and disposal of unserviceable material within 50 metres lead as per direction of Engineer - in- charge.</t>
  </si>
  <si>
    <t>Demolishing brick work manually/ by mechanical means includingstacking of serviceable material and disposal of unserviceable material within 50 metres lead as per direction of Engineer-in-charge.
In cement mortar</t>
  </si>
  <si>
    <t xml:space="preserve">Dismantling doors, windows and clerestory windows (steel or wood) shutter including chowkhats, architrave, holdfasts etc. complete and stacking within 50 metres lead :
Of area beyond 3 sq. metres </t>
  </si>
  <si>
    <t>Dismantling old plaster or skirting raking out joints and cleaning the surface for plaster including disposal of rubbish to the dumping ground within 50 metres lead.</t>
  </si>
  <si>
    <t xml:space="preserve">Dismantling aluminium/ Gypsum partitions, doors, windows, fixed glazing and wooden false ceiling including disposal of unserviceable material and stacking of serviceable material with in 50 meters lead as directed by Engineer-in-charge. </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</si>
  <si>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t>
  </si>
  <si>
    <t>Providing and fixing wash basin with C.I. brackets, 15 mm dia CP Brass single hole basin mixer of approved quality and make, including painting of fittings and brackets, cutting and making good the walls wherever required:
White Vitreous China Wash basin size 550x400 mm with a 15 mm CP Brass single hole basin mixer</t>
  </si>
  <si>
    <t>Providing and fixing white vitreous china pedestal for wash basin completely recessed at the back for the reception of pipes and fittings.</t>
  </si>
  <si>
    <t>Providing and fixing 8 mm dia C.P. / S.S. Jet with flexible tube upto 1 metre long with S.S. triangular plate to Eureopean type W.C. of quality and make as approved by Engineer - in - charge.</t>
  </si>
  <si>
    <t>Providing and fixing 600x450 mm beveled edge mirror of superior glass (of approved quality) complete with 6 mm thick hard board ground fixed to wooden cleats with C.P. brass screws and washers complete.</t>
  </si>
  <si>
    <t>Providing and fixing 600x120x5 mm glass shelf with edges round off, supported on anodised aluminium angle frame with C.P. brass brackets and guard rail complete fixed with 40 mm long screws, rawl plugs etc., complete.</t>
  </si>
  <si>
    <t xml:space="preserve">Providing and fixing toilet paper holder :
C.P. brass </t>
  </si>
  <si>
    <t xml:space="preserve">Providing and fixing PTMT Waste Coupling for wash basin and sink, of approved quality and colour.
Waste coupling 31 mm dia of 79 mm length and 62mm breadth weighing not less than 45 gms </t>
  </si>
  <si>
    <t>Providing and fixing PTMT towel ring trapezoidal shape 215 mm long, 200 mm wide with minimum distances of 37 mm from wall face with concealed fittings arrangement of approved quality and colour, weighing not less than 88 gms.</t>
  </si>
  <si>
    <t>Providing and fixing white vitreous china battery based infrared sensor operated urinal of approx. size 610 x 390 x 370 mm having pre &amp; post flushing with water (250 ml &amp; 500 ml consumption), having water inlet from back side, including fixing to wall with suitable brackets all as per manufacturers specification and direction of Engineer-in-charge.</t>
  </si>
  <si>
    <t>Providing and fixing ball valve (brass) of approved quality, High or low pressure, with plastic floats complete :
15 mm nominal bore</t>
  </si>
  <si>
    <t xml:space="preserve">20 mm nominal bore </t>
  </si>
  <si>
    <t>Providing and fixing uplasticised PVC connection pipe with brass unions : 45 cm length
15 mm nominal bore</t>
  </si>
  <si>
    <t>Providing and fixing G.I. Union in G.I. pipe including cutting and threading the pipe and making long screws etc. complete (New work) 
15 mm nominal bore</t>
  </si>
  <si>
    <t>20 mm nominal bo</t>
  </si>
  <si>
    <t>25 mm nominal bore</t>
  </si>
  <si>
    <t>Providing and fixing C.P. brass long nose bib cock of approved quality conforming to IS standards and weighing not less than 810 gms.
15 mm nominal bore</t>
  </si>
  <si>
    <t>Providing and fixing C.P. brass angle valve for basin mixer and geyserv points of approved quality conforming to IS:8931
15mm nominal bore</t>
  </si>
  <si>
    <t>20 mm dia nominal bore</t>
  </si>
  <si>
    <t>25 mm dia nominal bore</t>
  </si>
  <si>
    <t xml:space="preserve">Providing and fixing PTMT soap Dish Holder having length of 138mm, breadth 102mm, height of 75mm with concealed fitting arrangements, weighing not less than 106 gms. </t>
  </si>
  <si>
    <t xml:space="preserve">Making soak pit 2.5 m diameter 3.0 metre deep with 45 x 45 cm dry brick honey comb shaft with bricks and S.W. drain pipe 100 mm diameter, 1.8 m long complete as per standard design.
With common burnt clay F.P.S. (non modular) bricks of class designation 7.5 
</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</si>
  <si>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</si>
  <si>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both sides </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</si>
  <si>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 mm thickness (weight not less than 12.50 kg/sqm) </t>
  </si>
  <si>
    <t>Filling the gap in between aluminium frame &amp; adjacent RCC/ Brick/ Stone work by providing weather silicon sealant over backer rod of approved quality as per architectural drawings and direction of Engineer-in-charge complete.</t>
  </si>
  <si>
    <t>Providing and fixing Brass 100mm mortice latch and lock with 6 levers without pair of handles (best make of approved quality) for aluminium doors including necessary cutting and making good etc. complete.</t>
  </si>
  <si>
    <t>Providing and fixing laminated wooden flooring 8 mm thick with A/C underlay &amp; A.Profile wherever is needed  and as directed by Engineer-in-charge.</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</si>
  <si>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</si>
  <si>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</si>
  <si>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</si>
  <si>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</si>
  <si>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</si>
  <si>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</si>
  <si>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</si>
  <si>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</si>
  <si>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</si>
  <si>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</si>
  <si>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</si>
  <si>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</si>
  <si>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</si>
  <si>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</si>
  <si>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</si>
  <si>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</si>
  <si>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</si>
  <si>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</si>
  <si>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</si>
  <si>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</si>
  <si>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</si>
  <si>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</si>
  <si>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</si>
  <si>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</si>
  <si>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</si>
  <si>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</si>
  <si>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</si>
  <si>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</si>
  <si>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</si>
  <si>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</si>
  <si>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</si>
  <si>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</si>
  <si>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</si>
  <si>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</si>
  <si>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</si>
  <si>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</si>
  <si>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</si>
  <si>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</si>
  <si>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</si>
  <si>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</si>
  <si>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</si>
  <si>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</si>
  <si>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Providing and fixing G.I. pipes complete with G.I. fittings and clamps, i/c cutting and making good the walls etc. Internal work - Exposed on wall              15 mm dia nominal bore</t>
  </si>
  <si>
    <t xml:space="preserve">Diluting and injecting chemical emulsion for POST-CONSTRUCTIONAL anti-termite treatment (excluding the cost of chemical emulsion) : Treatment of existing masonry using chemical emulsion @ one litre per hole at 300 mm interval including drilling holes at 45 degree and plugging them with cement mortar 1:2 (1 cement : 2 coarse sand) to the full depth of the hole : With Chlorpyriphos E.C. 20% with 1% concentration </t>
  </si>
  <si>
    <t>Centering and shuttering including strutting, propping etc. and removal of form for                                                                             Shelves (Cast in situ)</t>
  </si>
  <si>
    <t>Steel reinforcement for R.C.C. work including straightening, cutting, bending, placing in position and binding all complete above plinth level. Thermo-Mechanically Treated bars of grade Fe-500D or more</t>
  </si>
  <si>
    <t>Providing and fixing CP grating of approved quality and colour. Circular type
125 mm nominal dia with 25 mm waste hole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</si>
  <si>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With common burnt clay F.P.S. (non modular) bricks of class designation 7.5</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</si>
  <si>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</si>
  <si>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</si>
  <si>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shutters of doors, windows &amp; ventilators including providing and fixing hinges/ pivots and making provision for fixing of fittings wherever required including the cost of EPDM rubber / neoprene gasket required (Fittings shall be paid for separately) Anodised aluminium (anodised transparent or dyed to required shade according to IS: 1868, Minimum anodic coating of grade AC 15)</t>
  </si>
  <si>
    <t xml:space="preserve">Providing and fixing Stainless Steel A ISI 304 (18/8) kitchen sink as per IS:13983 with C.I. brackets and stainless steel plug 40 mm, including painting of fittings and brackets, cutting and making good the walls wherever required : Kitchen sink without drain board 610x510 mm bowl depth 200 mm
</t>
  </si>
  <si>
    <t>Providing and fixing P.V.C. waste pipe for sink or wash basin including P.V.C. waste fittings complete. Flexible pipe 32 mm dia</t>
  </si>
  <si>
    <t>Brick work with common burnt clay F.P.S. (non modular) bricks of class designation 7.5 in foundation and plinth in: Cement mortar 1:4 (1 cement : 4 coarse sand)</t>
  </si>
  <si>
    <t xml:space="preserve">Half brick masonry with common burnt clay F.P.S. (non modular) bricks of class  designation 7.5 in superstructure above plinth level up to floor.  Cement mortar 1:4 (1 cement :4 coarse sand) </t>
  </si>
  <si>
    <t>Providing wood work in frames of doors, windows, clerestory windows and other frames, wrought framed and fixed in position with hold fast lugs or with dash fasteners of required dia &amp; length (hold fast lugs or dash fastener shall be paid for separately). Kiln seasoned and chemically treated hollock wood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</si>
</sst>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0"/>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0" fontId="11" fillId="0" borderId="13" xfId="57"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80" fontId="15" fillId="0" borderId="13" xfId="57" applyNumberFormat="1" applyFont="1" applyFill="1" applyBorder="1" applyAlignment="1" applyProtection="1">
      <alignment horizontal="right" vertical="top"/>
      <protection locked="0"/>
    </xf>
    <xf numFmtId="180" fontId="15" fillId="0" borderId="11" xfId="57" applyNumberFormat="1" applyFont="1" applyFill="1" applyBorder="1" applyAlignment="1" applyProtection="1">
      <alignment horizontal="center" vertical="top" wrapText="1"/>
      <protection/>
    </xf>
    <xf numFmtId="180" fontId="15" fillId="0" borderId="11" xfId="57" applyNumberFormat="1" applyFont="1" applyFill="1" applyBorder="1" applyAlignment="1">
      <alignment horizontal="center" vertical="top" wrapText="1"/>
      <protection/>
    </xf>
    <xf numFmtId="180"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80"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7"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8" fillId="33" borderId="18" xfId="58" applyNumberFormat="1" applyFont="1" applyFill="1" applyBorder="1" applyAlignment="1" applyProtection="1">
      <alignment vertical="center" wrapText="1"/>
      <protection locked="0"/>
    </xf>
    <xf numFmtId="10" fontId="69" fillId="33" borderId="18" xfId="63" applyNumberFormat="1" applyFont="1" applyFill="1" applyBorder="1" applyAlignment="1">
      <alignment horizontal="center" vertical="center"/>
    </xf>
    <xf numFmtId="0" fontId="67"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80" fontId="70"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80" fontId="11" fillId="0" borderId="13" xfId="57" applyNumberFormat="1" applyFont="1" applyFill="1" applyBorder="1" applyAlignment="1">
      <alignment vertical="top"/>
      <protection/>
    </xf>
    <xf numFmtId="181" fontId="11" fillId="0" borderId="13" xfId="58" applyNumberFormat="1" applyFont="1" applyFill="1" applyBorder="1" applyAlignment="1">
      <alignment horizontal="center" vertical="top"/>
      <protection/>
    </xf>
    <xf numFmtId="0" fontId="71" fillId="0" borderId="13" xfId="0" applyFont="1" applyFill="1" applyBorder="1" applyAlignment="1">
      <alignment horizontal="justify" vertical="top" wrapText="1"/>
    </xf>
    <xf numFmtId="0" fontId="71" fillId="0" borderId="13" xfId="0" applyFont="1" applyFill="1" applyBorder="1" applyAlignment="1">
      <alignment horizontal="justify" vertical="top"/>
    </xf>
    <xf numFmtId="0" fontId="71" fillId="0" borderId="18" xfId="0" applyFont="1" applyFill="1" applyBorder="1" applyAlignment="1">
      <alignment horizontal="justify" vertical="top" wrapText="1"/>
    </xf>
    <xf numFmtId="0" fontId="71" fillId="0" borderId="18" xfId="0" applyFont="1" applyFill="1" applyBorder="1" applyAlignment="1">
      <alignment vertical="top" wrapText="1"/>
    </xf>
    <xf numFmtId="181" fontId="11" fillId="0" borderId="13" xfId="58" applyNumberFormat="1" applyFont="1" applyFill="1" applyBorder="1" applyAlignment="1">
      <alignment horizontal="center" vertical="center"/>
      <protection/>
    </xf>
    <xf numFmtId="0" fontId="11" fillId="0" borderId="13" xfId="58" applyNumberFormat="1" applyFont="1" applyFill="1" applyBorder="1" applyAlignment="1">
      <alignment horizontal="justify" vertical="center" wrapText="1"/>
      <protection/>
    </xf>
    <xf numFmtId="0" fontId="11" fillId="0" borderId="13" xfId="58" applyNumberFormat="1" applyFont="1" applyFill="1" applyBorder="1" applyAlignment="1">
      <alignment horizontal="left" vertical="top" wrapText="1"/>
      <protection/>
    </xf>
    <xf numFmtId="0" fontId="71" fillId="0" borderId="11" xfId="0" applyFont="1" applyFill="1" applyBorder="1" applyAlignment="1">
      <alignment horizontal="justify" vertical="top" wrapText="1"/>
    </xf>
    <xf numFmtId="0" fontId="71" fillId="0" borderId="13" xfId="0" applyFont="1" applyFill="1" applyBorder="1" applyAlignment="1">
      <alignment vertical="top" wrapText="1"/>
    </xf>
    <xf numFmtId="0" fontId="71" fillId="0" borderId="13" xfId="0" applyFont="1" applyFill="1" applyBorder="1" applyAlignment="1">
      <alignment vertical="center"/>
    </xf>
    <xf numFmtId="2" fontId="15" fillId="0" borderId="13" xfId="58" applyNumberFormat="1" applyFont="1" applyFill="1" applyBorder="1" applyAlignment="1">
      <alignment horizontal="right" vertical="top"/>
      <protection/>
    </xf>
    <xf numFmtId="2" fontId="15" fillId="0" borderId="13" xfId="58" applyNumberFormat="1" applyFont="1" applyFill="1" applyBorder="1" applyAlignment="1">
      <alignment horizontal="right"/>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2324100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5"/>
  <sheetViews>
    <sheetView showGridLines="0" zoomScale="85" zoomScaleNormal="85" zoomScalePageLayoutView="0" workbookViewId="0" topLeftCell="A19">
      <selection activeCell="M29" sqref="M29"/>
    </sheetView>
  </sheetViews>
  <sheetFormatPr defaultColWidth="9.140625" defaultRowHeight="15"/>
  <cols>
    <col min="1" max="1" width="11.421875" style="25" customWidth="1"/>
    <col min="2" max="2" width="83.8515625" style="25" customWidth="1"/>
    <col min="3" max="3" width="0.2890625" style="25" hidden="1" customWidth="1"/>
    <col min="4" max="4" width="12.140625" style="25" customWidth="1"/>
    <col min="5" max="5" width="10.2812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7.8515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8.0039062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7" t="s">
        <v>96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97</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80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9" customFormat="1" ht="61.5" customHeight="1">
      <c r="A8" s="8" t="s">
        <v>67</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10"/>
      <c r="IF8" s="10"/>
      <c r="IG8" s="10"/>
      <c r="IH8" s="10"/>
      <c r="II8" s="10"/>
    </row>
    <row r="9" spans="1:243" s="11"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70</v>
      </c>
      <c r="G11" s="13"/>
      <c r="H11" s="13"/>
      <c r="I11" s="13" t="s">
        <v>21</v>
      </c>
      <c r="J11" s="13" t="s">
        <v>22</v>
      </c>
      <c r="K11" s="13" t="s">
        <v>23</v>
      </c>
      <c r="L11" s="13" t="s">
        <v>24</v>
      </c>
      <c r="M11" s="16" t="s">
        <v>69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42.75" customHeight="1">
      <c r="A13" s="67">
        <v>1</v>
      </c>
      <c r="B13" s="68" t="s">
        <v>98</v>
      </c>
      <c r="C13" s="19" t="s">
        <v>71</v>
      </c>
      <c r="D13" s="32">
        <v>54.29</v>
      </c>
      <c r="E13" s="33" t="s">
        <v>125</v>
      </c>
      <c r="F13" s="32">
        <v>0</v>
      </c>
      <c r="G13" s="34"/>
      <c r="H13" s="35"/>
      <c r="I13" s="36" t="s">
        <v>39</v>
      </c>
      <c r="J13" s="33">
        <f>IF(I13="Less(-)",-1,1)</f>
        <v>1</v>
      </c>
      <c r="K13" s="34" t="s">
        <v>64</v>
      </c>
      <c r="L13" s="34" t="s">
        <v>7</v>
      </c>
      <c r="M13" s="37"/>
      <c r="N13" s="38"/>
      <c r="O13" s="38"/>
      <c r="P13" s="48"/>
      <c r="Q13" s="38"/>
      <c r="R13" s="38"/>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 aca="true" t="shared" si="0" ref="BA13:BA38">total_amount_ba($B$2,$D$2,D13,F13,J13,K13,M13)</f>
        <v>0</v>
      </c>
      <c r="BB13" s="43">
        <f aca="true" t="shared" si="1" ref="BB13:BB18">BA13+SUM(N13:AZ13)</f>
        <v>0</v>
      </c>
      <c r="BC13" s="44" t="str">
        <f>SpellNumber(L13,BB13)</f>
        <v>INR Zero Only</v>
      </c>
      <c r="IE13" s="21">
        <v>1.01</v>
      </c>
      <c r="IF13" s="21" t="s">
        <v>40</v>
      </c>
      <c r="IG13" s="21" t="s">
        <v>36</v>
      </c>
      <c r="IH13" s="21">
        <v>123.223</v>
      </c>
      <c r="II13" s="21" t="s">
        <v>38</v>
      </c>
    </row>
    <row r="14" spans="1:243" s="20" customFormat="1" ht="61.5" customHeight="1">
      <c r="A14" s="67">
        <v>2</v>
      </c>
      <c r="B14" s="31" t="s">
        <v>99</v>
      </c>
      <c r="C14" s="19" t="s">
        <v>34</v>
      </c>
      <c r="D14" s="32">
        <v>60.75</v>
      </c>
      <c r="E14" s="33" t="s">
        <v>125</v>
      </c>
      <c r="F14" s="32">
        <v>0</v>
      </c>
      <c r="G14" s="34"/>
      <c r="H14" s="35"/>
      <c r="I14" s="36" t="s">
        <v>39</v>
      </c>
      <c r="J14" s="33">
        <f aca="true" t="shared" si="2" ref="J14:J20">IF(I14="Less(-)",-1,1)</f>
        <v>1</v>
      </c>
      <c r="K14" s="34" t="s">
        <v>64</v>
      </c>
      <c r="L14" s="34" t="s">
        <v>7</v>
      </c>
      <c r="M14" s="37"/>
      <c r="N14" s="38"/>
      <c r="O14" s="38"/>
      <c r="P14" s="48"/>
      <c r="Q14" s="38"/>
      <c r="R14" s="38"/>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 t="shared" si="0"/>
        <v>0</v>
      </c>
      <c r="BB14" s="43">
        <f t="shared" si="1"/>
        <v>0</v>
      </c>
      <c r="BC14" s="44" t="str">
        <f aca="true" t="shared" si="3" ref="BC14:BC38">SpellNumber(L14,BB14)</f>
        <v>INR Zero Only</v>
      </c>
      <c r="IE14" s="21">
        <v>1.01</v>
      </c>
      <c r="IF14" s="21" t="s">
        <v>40</v>
      </c>
      <c r="IG14" s="21" t="s">
        <v>36</v>
      </c>
      <c r="IH14" s="21">
        <v>123.223</v>
      </c>
      <c r="II14" s="21" t="s">
        <v>38</v>
      </c>
    </row>
    <row r="15" spans="1:243" s="20" customFormat="1" ht="76.5" customHeight="1">
      <c r="A15" s="67">
        <v>3</v>
      </c>
      <c r="B15" s="30" t="s">
        <v>209</v>
      </c>
      <c r="C15" s="19" t="s">
        <v>37</v>
      </c>
      <c r="D15" s="32">
        <v>217.91</v>
      </c>
      <c r="E15" s="33" t="s">
        <v>126</v>
      </c>
      <c r="F15" s="32">
        <v>0</v>
      </c>
      <c r="G15" s="34"/>
      <c r="H15" s="35"/>
      <c r="I15" s="36" t="s">
        <v>39</v>
      </c>
      <c r="J15" s="33">
        <f>IF(I15="Less(-)",-1,1)</f>
        <v>1</v>
      </c>
      <c r="K15" s="34" t="s">
        <v>64</v>
      </c>
      <c r="L15" s="34" t="s">
        <v>7</v>
      </c>
      <c r="M15" s="37"/>
      <c r="N15" s="38"/>
      <c r="O15" s="38"/>
      <c r="P15" s="48"/>
      <c r="Q15" s="38"/>
      <c r="R15" s="38"/>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 t="shared" si="0"/>
        <v>0</v>
      </c>
      <c r="BB15" s="43">
        <f t="shared" si="1"/>
        <v>0</v>
      </c>
      <c r="BC15" s="44" t="str">
        <f t="shared" si="3"/>
        <v>INR Zero Only</v>
      </c>
      <c r="IE15" s="21">
        <v>1.01</v>
      </c>
      <c r="IF15" s="21" t="s">
        <v>40</v>
      </c>
      <c r="IG15" s="21" t="s">
        <v>36</v>
      </c>
      <c r="IH15" s="21">
        <v>123.223</v>
      </c>
      <c r="II15" s="21" t="s">
        <v>38</v>
      </c>
    </row>
    <row r="16" spans="1:243" s="20" customFormat="1" ht="57" customHeight="1">
      <c r="A16" s="67">
        <v>4</v>
      </c>
      <c r="B16" s="30" t="s">
        <v>100</v>
      </c>
      <c r="C16" s="19" t="s">
        <v>41</v>
      </c>
      <c r="D16" s="32">
        <v>4.13</v>
      </c>
      <c r="E16" s="33" t="s">
        <v>125</v>
      </c>
      <c r="F16" s="32">
        <v>0</v>
      </c>
      <c r="G16" s="34"/>
      <c r="H16" s="35"/>
      <c r="I16" s="36" t="s">
        <v>39</v>
      </c>
      <c r="J16" s="33">
        <f>IF(I16="Less(-)",-1,1)</f>
        <v>1</v>
      </c>
      <c r="K16" s="34" t="s">
        <v>64</v>
      </c>
      <c r="L16" s="34" t="s">
        <v>7</v>
      </c>
      <c r="M16" s="37"/>
      <c r="N16" s="38"/>
      <c r="O16" s="38"/>
      <c r="P16" s="48"/>
      <c r="Q16" s="38"/>
      <c r="R16" s="38"/>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 t="shared" si="0"/>
        <v>0</v>
      </c>
      <c r="BB16" s="43">
        <f t="shared" si="1"/>
        <v>0</v>
      </c>
      <c r="BC16" s="44" t="str">
        <f t="shared" si="3"/>
        <v>INR Zero Only</v>
      </c>
      <c r="IE16" s="21">
        <v>1.01</v>
      </c>
      <c r="IF16" s="21" t="s">
        <v>40</v>
      </c>
      <c r="IG16" s="21" t="s">
        <v>36</v>
      </c>
      <c r="IH16" s="21">
        <v>123.223</v>
      </c>
      <c r="II16" s="21" t="s">
        <v>38</v>
      </c>
    </row>
    <row r="17" spans="1:243" s="20" customFormat="1" ht="29.25" customHeight="1">
      <c r="A17" s="67">
        <v>4.1</v>
      </c>
      <c r="B17" s="69" t="s">
        <v>101</v>
      </c>
      <c r="C17" s="19" t="s">
        <v>44</v>
      </c>
      <c r="D17" s="32">
        <v>12.4</v>
      </c>
      <c r="E17" s="33" t="s">
        <v>125</v>
      </c>
      <c r="F17" s="32">
        <v>0</v>
      </c>
      <c r="G17" s="34"/>
      <c r="H17" s="34"/>
      <c r="I17" s="36" t="s">
        <v>39</v>
      </c>
      <c r="J17" s="33">
        <f t="shared" si="2"/>
        <v>1</v>
      </c>
      <c r="K17" s="34" t="s">
        <v>64</v>
      </c>
      <c r="L17" s="34" t="s">
        <v>7</v>
      </c>
      <c r="M17" s="37"/>
      <c r="N17" s="38"/>
      <c r="O17" s="38"/>
      <c r="P17" s="48"/>
      <c r="Q17" s="38"/>
      <c r="R17" s="38"/>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 t="shared" si="0"/>
        <v>0</v>
      </c>
      <c r="BB17" s="43">
        <f t="shared" si="1"/>
        <v>0</v>
      </c>
      <c r="BC17" s="44" t="str">
        <f t="shared" si="3"/>
        <v>INR Zero Only</v>
      </c>
      <c r="IE17" s="21">
        <v>1.01</v>
      </c>
      <c r="IF17" s="21" t="s">
        <v>40</v>
      </c>
      <c r="IG17" s="21" t="s">
        <v>36</v>
      </c>
      <c r="IH17" s="21">
        <v>123.223</v>
      </c>
      <c r="II17" s="21" t="s">
        <v>38</v>
      </c>
    </row>
    <row r="18" spans="1:243" s="20" customFormat="1" ht="81" customHeight="1">
      <c r="A18" s="67">
        <v>5</v>
      </c>
      <c r="B18" s="70" t="s">
        <v>83</v>
      </c>
      <c r="C18" s="19" t="s">
        <v>46</v>
      </c>
      <c r="D18" s="32">
        <v>4.59</v>
      </c>
      <c r="E18" s="33" t="s">
        <v>125</v>
      </c>
      <c r="F18" s="32">
        <v>0</v>
      </c>
      <c r="G18" s="34"/>
      <c r="H18" s="34"/>
      <c r="I18" s="36" t="s">
        <v>39</v>
      </c>
      <c r="J18" s="33">
        <f t="shared" si="2"/>
        <v>1</v>
      </c>
      <c r="K18" s="34" t="s">
        <v>64</v>
      </c>
      <c r="L18" s="34" t="s">
        <v>7</v>
      </c>
      <c r="M18" s="37"/>
      <c r="N18" s="38"/>
      <c r="O18" s="38"/>
      <c r="P18" s="48"/>
      <c r="Q18" s="38"/>
      <c r="R18" s="38"/>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 t="shared" si="0"/>
        <v>0</v>
      </c>
      <c r="BB18" s="43">
        <f t="shared" si="1"/>
        <v>0</v>
      </c>
      <c r="BC18" s="44" t="str">
        <f t="shared" si="3"/>
        <v>INR Zero Only</v>
      </c>
      <c r="IE18" s="21">
        <v>1.02</v>
      </c>
      <c r="IF18" s="21" t="s">
        <v>42</v>
      </c>
      <c r="IG18" s="21" t="s">
        <v>43</v>
      </c>
      <c r="IH18" s="21">
        <v>213</v>
      </c>
      <c r="II18" s="21" t="s">
        <v>38</v>
      </c>
    </row>
    <row r="19" spans="1:243" s="20" customFormat="1" ht="30.75" customHeight="1">
      <c r="A19" s="67">
        <v>6</v>
      </c>
      <c r="B19" s="30" t="s">
        <v>210</v>
      </c>
      <c r="C19" s="19" t="s">
        <v>49</v>
      </c>
      <c r="D19" s="32">
        <v>34.58</v>
      </c>
      <c r="E19" s="33" t="s">
        <v>127</v>
      </c>
      <c r="F19" s="32">
        <v>0</v>
      </c>
      <c r="G19" s="34"/>
      <c r="H19" s="34"/>
      <c r="I19" s="36" t="s">
        <v>39</v>
      </c>
      <c r="J19" s="33">
        <f t="shared" si="2"/>
        <v>1</v>
      </c>
      <c r="K19" s="34" t="s">
        <v>64</v>
      </c>
      <c r="L19" s="34" t="s">
        <v>7</v>
      </c>
      <c r="M19" s="37"/>
      <c r="N19" s="38"/>
      <c r="O19" s="38"/>
      <c r="P19" s="48"/>
      <c r="Q19" s="38"/>
      <c r="R19" s="38"/>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2">
        <f t="shared" si="0"/>
        <v>0</v>
      </c>
      <c r="BB19" s="43">
        <f aca="true" t="shared" si="4" ref="BB19:BB42">BA19+SUM(N19:AZ19)</f>
        <v>0</v>
      </c>
      <c r="BC19" s="44" t="str">
        <f t="shared" si="3"/>
        <v>INR Zero Only</v>
      </c>
      <c r="IE19" s="21">
        <v>2</v>
      </c>
      <c r="IF19" s="21" t="s">
        <v>35</v>
      </c>
      <c r="IG19" s="21" t="s">
        <v>45</v>
      </c>
      <c r="IH19" s="21">
        <v>10</v>
      </c>
      <c r="II19" s="21" t="s">
        <v>38</v>
      </c>
    </row>
    <row r="20" spans="1:243" s="20" customFormat="1" ht="28.5" customHeight="1">
      <c r="A20" s="29">
        <v>6.1</v>
      </c>
      <c r="B20" s="77" t="s">
        <v>102</v>
      </c>
      <c r="C20" s="19" t="s">
        <v>50</v>
      </c>
      <c r="D20" s="32">
        <v>22.05</v>
      </c>
      <c r="E20" s="33" t="s">
        <v>127</v>
      </c>
      <c r="F20" s="32">
        <v>0</v>
      </c>
      <c r="G20" s="34"/>
      <c r="H20" s="34"/>
      <c r="I20" s="36" t="s">
        <v>39</v>
      </c>
      <c r="J20" s="33">
        <f t="shared" si="2"/>
        <v>1</v>
      </c>
      <c r="K20" s="34" t="s">
        <v>64</v>
      </c>
      <c r="L20" s="34" t="s">
        <v>7</v>
      </c>
      <c r="M20" s="37"/>
      <c r="N20" s="38"/>
      <c r="O20" s="38"/>
      <c r="P20" s="48"/>
      <c r="Q20" s="38"/>
      <c r="R20" s="38"/>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f t="shared" si="0"/>
        <v>0</v>
      </c>
      <c r="BB20" s="43">
        <f t="shared" si="4"/>
        <v>0</v>
      </c>
      <c r="BC20" s="44" t="str">
        <f t="shared" si="3"/>
        <v>INR Zero Only</v>
      </c>
      <c r="IE20" s="21">
        <v>3</v>
      </c>
      <c r="IF20" s="21" t="s">
        <v>47</v>
      </c>
      <c r="IG20" s="21" t="s">
        <v>48</v>
      </c>
      <c r="IH20" s="21">
        <v>10</v>
      </c>
      <c r="II20" s="21" t="s">
        <v>38</v>
      </c>
    </row>
    <row r="21" spans="1:243" s="20" customFormat="1" ht="44.25" customHeight="1">
      <c r="A21" s="67">
        <v>7</v>
      </c>
      <c r="B21" s="30" t="s">
        <v>211</v>
      </c>
      <c r="C21" s="19" t="s">
        <v>51</v>
      </c>
      <c r="D21" s="32">
        <v>600</v>
      </c>
      <c r="E21" s="33" t="s">
        <v>128</v>
      </c>
      <c r="F21" s="32">
        <v>0</v>
      </c>
      <c r="G21" s="34"/>
      <c r="H21" s="35"/>
      <c r="I21" s="36" t="s">
        <v>39</v>
      </c>
      <c r="J21" s="33">
        <f aca="true" t="shared" si="5" ref="J21:J38">IF(I21="Less(-)",-1,1)</f>
        <v>1</v>
      </c>
      <c r="K21" s="34" t="s">
        <v>64</v>
      </c>
      <c r="L21" s="34" t="s">
        <v>7</v>
      </c>
      <c r="M21" s="37"/>
      <c r="N21" s="38"/>
      <c r="O21" s="38"/>
      <c r="P21" s="48"/>
      <c r="Q21" s="38"/>
      <c r="R21" s="38"/>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2">
        <f t="shared" si="0"/>
        <v>0</v>
      </c>
      <c r="BB21" s="43">
        <f t="shared" si="4"/>
        <v>0</v>
      </c>
      <c r="BC21" s="44" t="str">
        <f t="shared" si="3"/>
        <v>INR Zero Only</v>
      </c>
      <c r="IE21" s="21">
        <v>1.01</v>
      </c>
      <c r="IF21" s="21" t="s">
        <v>40</v>
      </c>
      <c r="IG21" s="21" t="s">
        <v>36</v>
      </c>
      <c r="IH21" s="21">
        <v>123.223</v>
      </c>
      <c r="II21" s="21" t="s">
        <v>38</v>
      </c>
    </row>
    <row r="22" spans="1:243" s="20" customFormat="1" ht="44.25" customHeight="1">
      <c r="A22" s="67">
        <v>8</v>
      </c>
      <c r="B22" s="30" t="s">
        <v>219</v>
      </c>
      <c r="C22" s="19" t="s">
        <v>52</v>
      </c>
      <c r="D22" s="32">
        <v>14.93</v>
      </c>
      <c r="E22" s="33" t="s">
        <v>125</v>
      </c>
      <c r="F22" s="32">
        <v>0</v>
      </c>
      <c r="G22" s="34"/>
      <c r="H22" s="34"/>
      <c r="I22" s="36" t="s">
        <v>39</v>
      </c>
      <c r="J22" s="33">
        <f t="shared" si="5"/>
        <v>1</v>
      </c>
      <c r="K22" s="34" t="s">
        <v>64</v>
      </c>
      <c r="L22" s="34" t="s">
        <v>7</v>
      </c>
      <c r="M22" s="37"/>
      <c r="N22" s="38"/>
      <c r="O22" s="38"/>
      <c r="P22" s="48"/>
      <c r="Q22" s="38"/>
      <c r="R22" s="38"/>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 t="shared" si="0"/>
        <v>0</v>
      </c>
      <c r="BB22" s="43">
        <f>BA22+SUM(N22:AZ22)</f>
        <v>0</v>
      </c>
      <c r="BC22" s="44" t="str">
        <f t="shared" si="3"/>
        <v>INR Zero Only</v>
      </c>
      <c r="IE22" s="21">
        <v>2</v>
      </c>
      <c r="IF22" s="21" t="s">
        <v>35</v>
      </c>
      <c r="IG22" s="21" t="s">
        <v>45</v>
      </c>
      <c r="IH22" s="21">
        <v>10</v>
      </c>
      <c r="II22" s="21" t="s">
        <v>38</v>
      </c>
    </row>
    <row r="23" spans="1:243" s="20" customFormat="1" ht="45.75" customHeight="1">
      <c r="A23" s="67">
        <v>9</v>
      </c>
      <c r="B23" s="71" t="s">
        <v>103</v>
      </c>
      <c r="C23" s="19" t="s">
        <v>53</v>
      </c>
      <c r="D23" s="32">
        <v>10.57</v>
      </c>
      <c r="E23" s="33" t="s">
        <v>125</v>
      </c>
      <c r="F23" s="32">
        <v>0</v>
      </c>
      <c r="G23" s="34"/>
      <c r="H23" s="35"/>
      <c r="I23" s="36" t="s">
        <v>39</v>
      </c>
      <c r="J23" s="33">
        <f t="shared" si="5"/>
        <v>1</v>
      </c>
      <c r="K23" s="34" t="s">
        <v>64</v>
      </c>
      <c r="L23" s="34" t="s">
        <v>7</v>
      </c>
      <c r="M23" s="37"/>
      <c r="N23" s="38"/>
      <c r="O23" s="38"/>
      <c r="P23" s="48"/>
      <c r="Q23" s="38"/>
      <c r="R23" s="38"/>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2">
        <f t="shared" si="0"/>
        <v>0</v>
      </c>
      <c r="BB23" s="43">
        <f t="shared" si="4"/>
        <v>0</v>
      </c>
      <c r="BC23" s="44" t="str">
        <f t="shared" si="3"/>
        <v>INR Zero Only</v>
      </c>
      <c r="IE23" s="21">
        <v>1.01</v>
      </c>
      <c r="IF23" s="21" t="s">
        <v>40</v>
      </c>
      <c r="IG23" s="21" t="s">
        <v>36</v>
      </c>
      <c r="IH23" s="21">
        <v>123.223</v>
      </c>
      <c r="II23" s="21" t="s">
        <v>38</v>
      </c>
    </row>
    <row r="24" spans="1:243" s="20" customFormat="1" ht="43.5" customHeight="1">
      <c r="A24" s="67">
        <v>10</v>
      </c>
      <c r="B24" s="30" t="s">
        <v>220</v>
      </c>
      <c r="C24" s="19" t="s">
        <v>54</v>
      </c>
      <c r="D24" s="32">
        <v>33.88</v>
      </c>
      <c r="E24" s="33" t="s">
        <v>127</v>
      </c>
      <c r="F24" s="32">
        <v>0</v>
      </c>
      <c r="G24" s="34"/>
      <c r="H24" s="34"/>
      <c r="I24" s="36" t="s">
        <v>39</v>
      </c>
      <c r="J24" s="33">
        <f t="shared" si="5"/>
        <v>1</v>
      </c>
      <c r="K24" s="34" t="s">
        <v>64</v>
      </c>
      <c r="L24" s="34" t="s">
        <v>7</v>
      </c>
      <c r="M24" s="37"/>
      <c r="N24" s="38"/>
      <c r="O24" s="38"/>
      <c r="P24" s="48"/>
      <c r="Q24" s="38"/>
      <c r="R24" s="38"/>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f t="shared" si="0"/>
        <v>0</v>
      </c>
      <c r="BB24" s="43">
        <f>BA24+SUM(N24:AZ24)</f>
        <v>0</v>
      </c>
      <c r="BC24" s="44" t="str">
        <f t="shared" si="3"/>
        <v>INR Zero Only</v>
      </c>
      <c r="IE24" s="21">
        <v>2</v>
      </c>
      <c r="IF24" s="21" t="s">
        <v>35</v>
      </c>
      <c r="IG24" s="21" t="s">
        <v>45</v>
      </c>
      <c r="IH24" s="21">
        <v>10</v>
      </c>
      <c r="II24" s="21" t="s">
        <v>38</v>
      </c>
    </row>
    <row r="25" spans="1:243" s="20" customFormat="1" ht="103.5" customHeight="1">
      <c r="A25" s="67">
        <v>11</v>
      </c>
      <c r="B25" s="30" t="s">
        <v>104</v>
      </c>
      <c r="C25" s="19" t="s">
        <v>55</v>
      </c>
      <c r="D25" s="32">
        <v>33.94</v>
      </c>
      <c r="E25" s="33" t="s">
        <v>127</v>
      </c>
      <c r="F25" s="32">
        <v>0</v>
      </c>
      <c r="G25" s="34"/>
      <c r="H25" s="35"/>
      <c r="I25" s="36" t="s">
        <v>39</v>
      </c>
      <c r="J25" s="33">
        <f t="shared" si="5"/>
        <v>1</v>
      </c>
      <c r="K25" s="34" t="s">
        <v>64</v>
      </c>
      <c r="L25" s="34" t="s">
        <v>7</v>
      </c>
      <c r="M25" s="37"/>
      <c r="N25" s="38"/>
      <c r="O25" s="38"/>
      <c r="P25" s="48"/>
      <c r="Q25" s="38"/>
      <c r="R25" s="38"/>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2">
        <f>total_amount_ba($B$2,$D$2,D25,F25,J25,K25,M25)</f>
        <v>0</v>
      </c>
      <c r="BB25" s="43">
        <f>BA25+SUM(N25:AZ25)</f>
        <v>0</v>
      </c>
      <c r="BC25" s="44" t="str">
        <f>SpellNumber(L25,BB25)</f>
        <v>INR Zero Only</v>
      </c>
      <c r="IE25" s="21">
        <v>1.01</v>
      </c>
      <c r="IF25" s="21" t="s">
        <v>40</v>
      </c>
      <c r="IG25" s="21" t="s">
        <v>36</v>
      </c>
      <c r="IH25" s="21">
        <v>123.223</v>
      </c>
      <c r="II25" s="21" t="s">
        <v>38</v>
      </c>
    </row>
    <row r="26" spans="1:243" s="20" customFormat="1" ht="78.75" customHeight="1">
      <c r="A26" s="67">
        <v>12</v>
      </c>
      <c r="B26" s="30" t="s">
        <v>105</v>
      </c>
      <c r="C26" s="19" t="s">
        <v>56</v>
      </c>
      <c r="D26" s="32">
        <v>134.89</v>
      </c>
      <c r="E26" s="33" t="s">
        <v>127</v>
      </c>
      <c r="F26" s="32">
        <v>0</v>
      </c>
      <c r="G26" s="34"/>
      <c r="H26" s="35"/>
      <c r="I26" s="36" t="s">
        <v>39</v>
      </c>
      <c r="J26" s="33">
        <f t="shared" si="5"/>
        <v>1</v>
      </c>
      <c r="K26" s="34" t="s">
        <v>64</v>
      </c>
      <c r="L26" s="34" t="s">
        <v>7</v>
      </c>
      <c r="M26" s="37"/>
      <c r="N26" s="38"/>
      <c r="O26" s="38"/>
      <c r="P26" s="39"/>
      <c r="Q26" s="38"/>
      <c r="R26" s="38"/>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2">
        <f t="shared" si="0"/>
        <v>0</v>
      </c>
      <c r="BB26" s="43">
        <f t="shared" si="4"/>
        <v>0</v>
      </c>
      <c r="BC26" s="44" t="str">
        <f t="shared" si="3"/>
        <v>INR Zero Only</v>
      </c>
      <c r="IE26" s="21">
        <v>1.01</v>
      </c>
      <c r="IF26" s="21" t="s">
        <v>40</v>
      </c>
      <c r="IG26" s="21" t="s">
        <v>36</v>
      </c>
      <c r="IH26" s="21">
        <v>123.223</v>
      </c>
      <c r="II26" s="21" t="s">
        <v>38</v>
      </c>
    </row>
    <row r="27" spans="1:243" s="20" customFormat="1" ht="35.25" customHeight="1">
      <c r="A27" s="67">
        <v>13</v>
      </c>
      <c r="B27" s="30" t="s">
        <v>106</v>
      </c>
      <c r="C27" s="19" t="s">
        <v>57</v>
      </c>
      <c r="D27" s="32">
        <v>840</v>
      </c>
      <c r="E27" s="33" t="s">
        <v>127</v>
      </c>
      <c r="F27" s="32">
        <v>0</v>
      </c>
      <c r="G27" s="34"/>
      <c r="H27" s="35"/>
      <c r="I27" s="36" t="s">
        <v>39</v>
      </c>
      <c r="J27" s="33">
        <f t="shared" si="5"/>
        <v>1</v>
      </c>
      <c r="K27" s="34" t="s">
        <v>64</v>
      </c>
      <c r="L27" s="34" t="s">
        <v>7</v>
      </c>
      <c r="M27" s="37"/>
      <c r="N27" s="38"/>
      <c r="O27" s="38"/>
      <c r="P27" s="39"/>
      <c r="Q27" s="38"/>
      <c r="R27" s="38"/>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f t="shared" si="0"/>
        <v>0</v>
      </c>
      <c r="BB27" s="43">
        <f t="shared" si="4"/>
        <v>0</v>
      </c>
      <c r="BC27" s="44" t="str">
        <f t="shared" si="3"/>
        <v>INR Zero Only</v>
      </c>
      <c r="IE27" s="21">
        <v>1.01</v>
      </c>
      <c r="IF27" s="21" t="s">
        <v>40</v>
      </c>
      <c r="IG27" s="21" t="s">
        <v>36</v>
      </c>
      <c r="IH27" s="21">
        <v>123.223</v>
      </c>
      <c r="II27" s="21" t="s">
        <v>38</v>
      </c>
    </row>
    <row r="28" spans="1:243" s="20" customFormat="1" ht="56.25" customHeight="1">
      <c r="A28" s="67">
        <v>14</v>
      </c>
      <c r="B28" s="30" t="s">
        <v>221</v>
      </c>
      <c r="C28" s="19" t="s">
        <v>58</v>
      </c>
      <c r="D28" s="32">
        <v>1.71</v>
      </c>
      <c r="E28" s="33" t="s">
        <v>125</v>
      </c>
      <c r="F28" s="32">
        <v>0</v>
      </c>
      <c r="G28" s="34"/>
      <c r="H28" s="35"/>
      <c r="I28" s="36" t="s">
        <v>39</v>
      </c>
      <c r="J28" s="33">
        <f t="shared" si="5"/>
        <v>1</v>
      </c>
      <c r="K28" s="34" t="s">
        <v>64</v>
      </c>
      <c r="L28" s="34" t="s">
        <v>7</v>
      </c>
      <c r="M28" s="37"/>
      <c r="N28" s="38"/>
      <c r="O28" s="38"/>
      <c r="P28" s="39"/>
      <c r="Q28" s="38"/>
      <c r="R28" s="38"/>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2">
        <f t="shared" si="0"/>
        <v>0</v>
      </c>
      <c r="BB28" s="43">
        <f t="shared" si="4"/>
        <v>0</v>
      </c>
      <c r="BC28" s="44" t="str">
        <f t="shared" si="3"/>
        <v>INR Zero Only</v>
      </c>
      <c r="IE28" s="21">
        <v>1.01</v>
      </c>
      <c r="IF28" s="21" t="s">
        <v>40</v>
      </c>
      <c r="IG28" s="21" t="s">
        <v>36</v>
      </c>
      <c r="IH28" s="21">
        <v>123.223</v>
      </c>
      <c r="II28" s="21" t="s">
        <v>38</v>
      </c>
    </row>
    <row r="29" spans="1:243" s="20" customFormat="1" ht="42.75" customHeight="1">
      <c r="A29" s="67">
        <v>15</v>
      </c>
      <c r="B29" s="70" t="s">
        <v>107</v>
      </c>
      <c r="C29" s="19" t="s">
        <v>59</v>
      </c>
      <c r="D29" s="32">
        <v>14</v>
      </c>
      <c r="E29" s="33" t="s">
        <v>129</v>
      </c>
      <c r="F29" s="32">
        <v>0</v>
      </c>
      <c r="G29" s="34"/>
      <c r="H29" s="35"/>
      <c r="I29" s="36" t="s">
        <v>39</v>
      </c>
      <c r="J29" s="33">
        <f t="shared" si="5"/>
        <v>1</v>
      </c>
      <c r="K29" s="34" t="s">
        <v>64</v>
      </c>
      <c r="L29" s="34" t="s">
        <v>7</v>
      </c>
      <c r="M29" s="37"/>
      <c r="N29" s="38"/>
      <c r="O29" s="38"/>
      <c r="P29" s="39"/>
      <c r="Q29" s="38"/>
      <c r="R29" s="38"/>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 t="shared" si="0"/>
        <v>0</v>
      </c>
      <c r="BB29" s="43">
        <f t="shared" si="4"/>
        <v>0</v>
      </c>
      <c r="BC29" s="44" t="str">
        <f t="shared" si="3"/>
        <v>INR Zero Only</v>
      </c>
      <c r="IE29" s="21">
        <v>1.01</v>
      </c>
      <c r="IF29" s="21" t="s">
        <v>40</v>
      </c>
      <c r="IG29" s="21" t="s">
        <v>36</v>
      </c>
      <c r="IH29" s="21">
        <v>123.223</v>
      </c>
      <c r="II29" s="21" t="s">
        <v>38</v>
      </c>
    </row>
    <row r="30" spans="1:243" s="20" customFormat="1" ht="58.5" customHeight="1">
      <c r="A30" s="67">
        <v>16</v>
      </c>
      <c r="B30" s="30" t="s">
        <v>108</v>
      </c>
      <c r="C30" s="19" t="s">
        <v>60</v>
      </c>
      <c r="D30" s="32">
        <v>35</v>
      </c>
      <c r="E30" s="33" t="s">
        <v>129</v>
      </c>
      <c r="F30" s="32">
        <v>0</v>
      </c>
      <c r="G30" s="34"/>
      <c r="H30" s="35"/>
      <c r="I30" s="36" t="s">
        <v>39</v>
      </c>
      <c r="J30" s="33">
        <f t="shared" si="5"/>
        <v>1</v>
      </c>
      <c r="K30" s="34" t="s">
        <v>64</v>
      </c>
      <c r="L30" s="34" t="s">
        <v>7</v>
      </c>
      <c r="M30" s="37"/>
      <c r="N30" s="38"/>
      <c r="O30" s="38"/>
      <c r="P30" s="39"/>
      <c r="Q30" s="38"/>
      <c r="R30" s="38"/>
      <c r="S30" s="40"/>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2">
        <f t="shared" si="0"/>
        <v>0</v>
      </c>
      <c r="BB30" s="43">
        <f t="shared" si="4"/>
        <v>0</v>
      </c>
      <c r="BC30" s="44" t="str">
        <f t="shared" si="3"/>
        <v>INR Zero Only</v>
      </c>
      <c r="IE30" s="21">
        <v>1.01</v>
      </c>
      <c r="IF30" s="21" t="s">
        <v>40</v>
      </c>
      <c r="IG30" s="21" t="s">
        <v>36</v>
      </c>
      <c r="IH30" s="21">
        <v>123.223</v>
      </c>
      <c r="II30" s="21" t="s">
        <v>38</v>
      </c>
    </row>
    <row r="31" spans="1:243" s="20" customFormat="1" ht="19.5" customHeight="1">
      <c r="A31" s="67">
        <v>16.1</v>
      </c>
      <c r="B31" s="30" t="s">
        <v>109</v>
      </c>
      <c r="C31" s="19" t="s">
        <v>72</v>
      </c>
      <c r="D31" s="32">
        <v>50</v>
      </c>
      <c r="E31" s="33" t="s">
        <v>129</v>
      </c>
      <c r="F31" s="32">
        <v>0</v>
      </c>
      <c r="G31" s="34"/>
      <c r="H31" s="35"/>
      <c r="I31" s="36" t="s">
        <v>39</v>
      </c>
      <c r="J31" s="33">
        <f t="shared" si="5"/>
        <v>1</v>
      </c>
      <c r="K31" s="34" t="s">
        <v>64</v>
      </c>
      <c r="L31" s="34" t="s">
        <v>7</v>
      </c>
      <c r="M31" s="37"/>
      <c r="N31" s="38"/>
      <c r="O31" s="38"/>
      <c r="P31" s="39"/>
      <c r="Q31" s="38"/>
      <c r="R31" s="38"/>
      <c r="S31" s="40"/>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f t="shared" si="0"/>
        <v>0</v>
      </c>
      <c r="BB31" s="43">
        <f t="shared" si="4"/>
        <v>0</v>
      </c>
      <c r="BC31" s="44" t="str">
        <f t="shared" si="3"/>
        <v>INR Zero Only</v>
      </c>
      <c r="IE31" s="21">
        <v>1.01</v>
      </c>
      <c r="IF31" s="21" t="s">
        <v>40</v>
      </c>
      <c r="IG31" s="21" t="s">
        <v>36</v>
      </c>
      <c r="IH31" s="21">
        <v>123.223</v>
      </c>
      <c r="II31" s="21" t="s">
        <v>38</v>
      </c>
    </row>
    <row r="32" spans="1:243" s="20" customFormat="1" ht="53.25" customHeight="1">
      <c r="A32" s="67">
        <v>17</v>
      </c>
      <c r="B32" s="30" t="s">
        <v>110</v>
      </c>
      <c r="C32" s="19" t="s">
        <v>73</v>
      </c>
      <c r="D32" s="32">
        <v>70</v>
      </c>
      <c r="E32" s="33" t="s">
        <v>129</v>
      </c>
      <c r="F32" s="32">
        <v>0</v>
      </c>
      <c r="G32" s="34"/>
      <c r="H32" s="35"/>
      <c r="I32" s="36" t="s">
        <v>39</v>
      </c>
      <c r="J32" s="33">
        <f t="shared" si="5"/>
        <v>1</v>
      </c>
      <c r="K32" s="34" t="s">
        <v>64</v>
      </c>
      <c r="L32" s="34" t="s">
        <v>7</v>
      </c>
      <c r="M32" s="37"/>
      <c r="N32" s="38"/>
      <c r="O32" s="38"/>
      <c r="P32" s="39"/>
      <c r="Q32" s="38"/>
      <c r="R32" s="38"/>
      <c r="S32" s="40"/>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2">
        <f t="shared" si="0"/>
        <v>0</v>
      </c>
      <c r="BB32" s="43">
        <f t="shared" si="4"/>
        <v>0</v>
      </c>
      <c r="BC32" s="44" t="str">
        <f t="shared" si="3"/>
        <v>INR Zero Only</v>
      </c>
      <c r="IE32" s="21">
        <v>1.01</v>
      </c>
      <c r="IF32" s="21" t="s">
        <v>40</v>
      </c>
      <c r="IG32" s="21" t="s">
        <v>36</v>
      </c>
      <c r="IH32" s="21">
        <v>123.223</v>
      </c>
      <c r="II32" s="21" t="s">
        <v>38</v>
      </c>
    </row>
    <row r="33" spans="1:243" s="20" customFormat="1" ht="26.25" customHeight="1">
      <c r="A33" s="72">
        <v>17.1</v>
      </c>
      <c r="B33" s="73" t="s">
        <v>111</v>
      </c>
      <c r="C33" s="19" t="s">
        <v>74</v>
      </c>
      <c r="D33" s="32">
        <v>50</v>
      </c>
      <c r="E33" s="33" t="s">
        <v>129</v>
      </c>
      <c r="F33" s="32">
        <v>0</v>
      </c>
      <c r="G33" s="34"/>
      <c r="H33" s="35"/>
      <c r="I33" s="36" t="s">
        <v>39</v>
      </c>
      <c r="J33" s="33">
        <f t="shared" si="5"/>
        <v>1</v>
      </c>
      <c r="K33" s="34" t="s">
        <v>64</v>
      </c>
      <c r="L33" s="34" t="s">
        <v>7</v>
      </c>
      <c r="M33" s="37"/>
      <c r="N33" s="38"/>
      <c r="O33" s="38"/>
      <c r="P33" s="39"/>
      <c r="Q33" s="38"/>
      <c r="R33" s="38"/>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2">
        <f t="shared" si="0"/>
        <v>0</v>
      </c>
      <c r="BB33" s="43">
        <f t="shared" si="4"/>
        <v>0</v>
      </c>
      <c r="BC33" s="44" t="str">
        <f t="shared" si="3"/>
        <v>INR Zero Only</v>
      </c>
      <c r="IE33" s="21">
        <v>1.01</v>
      </c>
      <c r="IF33" s="21" t="s">
        <v>40</v>
      </c>
      <c r="IG33" s="21" t="s">
        <v>36</v>
      </c>
      <c r="IH33" s="21">
        <v>123.223</v>
      </c>
      <c r="II33" s="21" t="s">
        <v>38</v>
      </c>
    </row>
    <row r="34" spans="1:243" s="20" customFormat="1" ht="57.75" customHeight="1">
      <c r="A34" s="67">
        <v>18</v>
      </c>
      <c r="B34" s="31" t="s">
        <v>112</v>
      </c>
      <c r="C34" s="19" t="s">
        <v>75</v>
      </c>
      <c r="D34" s="32">
        <v>22</v>
      </c>
      <c r="E34" s="33" t="s">
        <v>129</v>
      </c>
      <c r="F34" s="32">
        <v>0</v>
      </c>
      <c r="G34" s="34"/>
      <c r="H34" s="35"/>
      <c r="I34" s="36" t="s">
        <v>39</v>
      </c>
      <c r="J34" s="33">
        <f t="shared" si="5"/>
        <v>1</v>
      </c>
      <c r="K34" s="34" t="s">
        <v>64</v>
      </c>
      <c r="L34" s="34" t="s">
        <v>7</v>
      </c>
      <c r="M34" s="37"/>
      <c r="N34" s="38"/>
      <c r="O34" s="38"/>
      <c r="P34" s="39"/>
      <c r="Q34" s="38"/>
      <c r="R34" s="38"/>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 t="shared" si="0"/>
        <v>0</v>
      </c>
      <c r="BB34" s="43">
        <f t="shared" si="4"/>
        <v>0</v>
      </c>
      <c r="BC34" s="44" t="str">
        <f t="shared" si="3"/>
        <v>INR Zero Only</v>
      </c>
      <c r="IE34" s="21">
        <v>1.01</v>
      </c>
      <c r="IF34" s="21" t="s">
        <v>40</v>
      </c>
      <c r="IG34" s="21" t="s">
        <v>36</v>
      </c>
      <c r="IH34" s="21">
        <v>123.223</v>
      </c>
      <c r="II34" s="21" t="s">
        <v>38</v>
      </c>
    </row>
    <row r="35" spans="1:243" s="20" customFormat="1" ht="33.75" customHeight="1">
      <c r="A35" s="67">
        <v>19</v>
      </c>
      <c r="B35" s="30" t="s">
        <v>85</v>
      </c>
      <c r="C35" s="19" t="s">
        <v>76</v>
      </c>
      <c r="D35" s="32">
        <v>1062</v>
      </c>
      <c r="E35" s="33" t="s">
        <v>128</v>
      </c>
      <c r="F35" s="32">
        <v>0</v>
      </c>
      <c r="G35" s="34"/>
      <c r="H35" s="35"/>
      <c r="I35" s="36" t="s">
        <v>39</v>
      </c>
      <c r="J35" s="33">
        <f t="shared" si="5"/>
        <v>1</v>
      </c>
      <c r="K35" s="34" t="s">
        <v>64</v>
      </c>
      <c r="L35" s="34" t="s">
        <v>7</v>
      </c>
      <c r="M35" s="37"/>
      <c r="N35" s="38"/>
      <c r="O35" s="38"/>
      <c r="P35" s="39"/>
      <c r="Q35" s="38"/>
      <c r="R35" s="38"/>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2">
        <f t="shared" si="0"/>
        <v>0</v>
      </c>
      <c r="BB35" s="43">
        <f t="shared" si="4"/>
        <v>0</v>
      </c>
      <c r="BC35" s="44" t="str">
        <f t="shared" si="3"/>
        <v>INR Zero Only</v>
      </c>
      <c r="IE35" s="21">
        <v>1.01</v>
      </c>
      <c r="IF35" s="21" t="s">
        <v>40</v>
      </c>
      <c r="IG35" s="21" t="s">
        <v>36</v>
      </c>
      <c r="IH35" s="21">
        <v>123.223</v>
      </c>
      <c r="II35" s="21" t="s">
        <v>38</v>
      </c>
    </row>
    <row r="36" spans="1:243" s="20" customFormat="1" ht="70.5" customHeight="1">
      <c r="A36" s="67">
        <v>20</v>
      </c>
      <c r="B36" s="30" t="s">
        <v>113</v>
      </c>
      <c r="C36" s="19" t="s">
        <v>77</v>
      </c>
      <c r="D36" s="32">
        <v>28.99</v>
      </c>
      <c r="E36" s="33" t="s">
        <v>127</v>
      </c>
      <c r="F36" s="32">
        <v>0</v>
      </c>
      <c r="G36" s="34"/>
      <c r="H36" s="35"/>
      <c r="I36" s="36" t="s">
        <v>39</v>
      </c>
      <c r="J36" s="33">
        <f>IF(I36="Less(-)",-1,1)</f>
        <v>1</v>
      </c>
      <c r="K36" s="34" t="s">
        <v>64</v>
      </c>
      <c r="L36" s="34" t="s">
        <v>7</v>
      </c>
      <c r="M36" s="37"/>
      <c r="N36" s="38"/>
      <c r="O36" s="38"/>
      <c r="P36" s="48"/>
      <c r="Q36" s="38"/>
      <c r="R36" s="38"/>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2">
        <f>total_amount_ba($B$2,$D$2,D36,F36,J36,K36,M36)</f>
        <v>0</v>
      </c>
      <c r="BB36" s="43">
        <f t="shared" si="4"/>
        <v>0</v>
      </c>
      <c r="BC36" s="44" t="str">
        <f>SpellNumber(L36,BB36)</f>
        <v>INR Zero Only</v>
      </c>
      <c r="IE36" s="21">
        <v>1.01</v>
      </c>
      <c r="IF36" s="21" t="s">
        <v>40</v>
      </c>
      <c r="IG36" s="21" t="s">
        <v>36</v>
      </c>
      <c r="IH36" s="21">
        <v>123.223</v>
      </c>
      <c r="II36" s="21" t="s">
        <v>38</v>
      </c>
    </row>
    <row r="37" spans="1:243" s="20" customFormat="1" ht="87.75" customHeight="1">
      <c r="A37" s="67">
        <v>21</v>
      </c>
      <c r="B37" s="30" t="s">
        <v>114</v>
      </c>
      <c r="C37" s="19" t="s">
        <v>78</v>
      </c>
      <c r="D37" s="32">
        <v>615.34</v>
      </c>
      <c r="E37" s="33" t="s">
        <v>127</v>
      </c>
      <c r="F37" s="32">
        <v>0</v>
      </c>
      <c r="G37" s="34"/>
      <c r="H37" s="35"/>
      <c r="I37" s="36" t="s">
        <v>39</v>
      </c>
      <c r="J37" s="33">
        <f t="shared" si="5"/>
        <v>1</v>
      </c>
      <c r="K37" s="34" t="s">
        <v>64</v>
      </c>
      <c r="L37" s="34" t="s">
        <v>7</v>
      </c>
      <c r="M37" s="37"/>
      <c r="N37" s="38"/>
      <c r="O37" s="38"/>
      <c r="P37" s="39"/>
      <c r="Q37" s="38"/>
      <c r="R37" s="38"/>
      <c r="S37" s="40"/>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f t="shared" si="0"/>
        <v>0</v>
      </c>
      <c r="BB37" s="43">
        <f t="shared" si="4"/>
        <v>0</v>
      </c>
      <c r="BC37" s="44" t="str">
        <f t="shared" si="3"/>
        <v>INR Zero Only</v>
      </c>
      <c r="IE37" s="21">
        <v>1.01</v>
      </c>
      <c r="IF37" s="21" t="s">
        <v>40</v>
      </c>
      <c r="IG37" s="21" t="s">
        <v>36</v>
      </c>
      <c r="IH37" s="21">
        <v>123.223</v>
      </c>
      <c r="II37" s="21" t="s">
        <v>38</v>
      </c>
    </row>
    <row r="38" spans="1:243" s="20" customFormat="1" ht="78" customHeight="1">
      <c r="A38" s="67">
        <v>22</v>
      </c>
      <c r="B38" s="31" t="s">
        <v>115</v>
      </c>
      <c r="C38" s="19" t="s">
        <v>79</v>
      </c>
      <c r="D38" s="32">
        <v>30</v>
      </c>
      <c r="E38" s="33" t="s">
        <v>127</v>
      </c>
      <c r="F38" s="32">
        <v>0</v>
      </c>
      <c r="G38" s="34"/>
      <c r="H38" s="35"/>
      <c r="I38" s="36" t="s">
        <v>39</v>
      </c>
      <c r="J38" s="33">
        <f t="shared" si="5"/>
        <v>1</v>
      </c>
      <c r="K38" s="34" t="s">
        <v>64</v>
      </c>
      <c r="L38" s="34" t="s">
        <v>7</v>
      </c>
      <c r="M38" s="37"/>
      <c r="N38" s="38"/>
      <c r="O38" s="38"/>
      <c r="P38" s="39"/>
      <c r="Q38" s="38"/>
      <c r="R38" s="38"/>
      <c r="S38" s="40"/>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2">
        <f t="shared" si="0"/>
        <v>0</v>
      </c>
      <c r="BB38" s="43">
        <f t="shared" si="4"/>
        <v>0</v>
      </c>
      <c r="BC38" s="44" t="str">
        <f t="shared" si="3"/>
        <v>INR Zero Only</v>
      </c>
      <c r="IE38" s="21">
        <v>1.01</v>
      </c>
      <c r="IF38" s="21" t="s">
        <v>40</v>
      </c>
      <c r="IG38" s="21" t="s">
        <v>36</v>
      </c>
      <c r="IH38" s="21">
        <v>123.223</v>
      </c>
      <c r="II38" s="21" t="s">
        <v>38</v>
      </c>
    </row>
    <row r="39" spans="1:243" s="20" customFormat="1" ht="62.25" customHeight="1">
      <c r="A39" s="67">
        <v>23</v>
      </c>
      <c r="B39" s="74" t="s">
        <v>116</v>
      </c>
      <c r="C39" s="19" t="s">
        <v>82</v>
      </c>
      <c r="D39" s="32">
        <v>30</v>
      </c>
      <c r="E39" s="33" t="s">
        <v>130</v>
      </c>
      <c r="F39" s="32">
        <v>0</v>
      </c>
      <c r="G39" s="34"/>
      <c r="H39" s="35"/>
      <c r="I39" s="36" t="s">
        <v>39</v>
      </c>
      <c r="J39" s="33">
        <f aca="true" t="shared" si="6" ref="J39:J55">IF(I39="Less(-)",-1,1)</f>
        <v>1</v>
      </c>
      <c r="K39" s="34" t="s">
        <v>64</v>
      </c>
      <c r="L39" s="34" t="s">
        <v>7</v>
      </c>
      <c r="M39" s="37"/>
      <c r="N39" s="38"/>
      <c r="O39" s="38"/>
      <c r="P39" s="48"/>
      <c r="Q39" s="38"/>
      <c r="R39" s="38"/>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2">
        <f aca="true" t="shared" si="7" ref="BA39:BA48">total_amount_ba($B$2,$D$2,D39,F39,J39,K39,M39)</f>
        <v>0</v>
      </c>
      <c r="BB39" s="43">
        <f t="shared" si="4"/>
        <v>0</v>
      </c>
      <c r="BC39" s="44" t="str">
        <f aca="true" t="shared" si="8" ref="BC39:BC55">SpellNumber(L39,BB39)</f>
        <v>INR Zero Only</v>
      </c>
      <c r="IE39" s="21">
        <v>1.01</v>
      </c>
      <c r="IF39" s="21" t="s">
        <v>40</v>
      </c>
      <c r="IG39" s="21" t="s">
        <v>36</v>
      </c>
      <c r="IH39" s="21">
        <v>123.223</v>
      </c>
      <c r="II39" s="21" t="s">
        <v>38</v>
      </c>
    </row>
    <row r="40" spans="1:243" s="20" customFormat="1" ht="18.75" customHeight="1">
      <c r="A40" s="29">
        <v>23.1</v>
      </c>
      <c r="B40" s="31" t="s">
        <v>117</v>
      </c>
      <c r="C40" s="19" t="s">
        <v>86</v>
      </c>
      <c r="D40" s="32">
        <v>30</v>
      </c>
      <c r="E40" s="33" t="s">
        <v>130</v>
      </c>
      <c r="F40" s="32">
        <v>0</v>
      </c>
      <c r="G40" s="34"/>
      <c r="H40" s="35"/>
      <c r="I40" s="36" t="s">
        <v>39</v>
      </c>
      <c r="J40" s="33">
        <f t="shared" si="6"/>
        <v>1</v>
      </c>
      <c r="K40" s="34" t="s">
        <v>64</v>
      </c>
      <c r="L40" s="34" t="s">
        <v>7</v>
      </c>
      <c r="M40" s="37"/>
      <c r="N40" s="38"/>
      <c r="O40" s="38"/>
      <c r="P40" s="48"/>
      <c r="Q40" s="38"/>
      <c r="R40" s="38"/>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2">
        <f t="shared" si="7"/>
        <v>0</v>
      </c>
      <c r="BB40" s="43">
        <f t="shared" si="4"/>
        <v>0</v>
      </c>
      <c r="BC40" s="44" t="str">
        <f t="shared" si="8"/>
        <v>INR Zero Only</v>
      </c>
      <c r="IE40" s="21">
        <v>1.01</v>
      </c>
      <c r="IF40" s="21" t="s">
        <v>40</v>
      </c>
      <c r="IG40" s="21" t="s">
        <v>36</v>
      </c>
      <c r="IH40" s="21">
        <v>123.223</v>
      </c>
      <c r="II40" s="21" t="s">
        <v>38</v>
      </c>
    </row>
    <row r="41" spans="1:243" s="20" customFormat="1" ht="282" customHeight="1">
      <c r="A41" s="67">
        <v>24</v>
      </c>
      <c r="B41" s="30" t="s">
        <v>118</v>
      </c>
      <c r="C41" s="19" t="s">
        <v>87</v>
      </c>
      <c r="D41" s="32">
        <v>349.85</v>
      </c>
      <c r="E41" s="33" t="s">
        <v>127</v>
      </c>
      <c r="F41" s="32">
        <v>0</v>
      </c>
      <c r="G41" s="34"/>
      <c r="H41" s="35"/>
      <c r="I41" s="36" t="s">
        <v>39</v>
      </c>
      <c r="J41" s="33">
        <f t="shared" si="6"/>
        <v>1</v>
      </c>
      <c r="K41" s="34" t="s">
        <v>64</v>
      </c>
      <c r="L41" s="34" t="s">
        <v>7</v>
      </c>
      <c r="M41" s="37"/>
      <c r="N41" s="38"/>
      <c r="O41" s="38"/>
      <c r="P41" s="48"/>
      <c r="Q41" s="38"/>
      <c r="R41" s="38"/>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2">
        <f t="shared" si="7"/>
        <v>0</v>
      </c>
      <c r="BB41" s="43">
        <f t="shared" si="4"/>
        <v>0</v>
      </c>
      <c r="BC41" s="44" t="str">
        <f t="shared" si="8"/>
        <v>INR Zero Only</v>
      </c>
      <c r="IE41" s="21">
        <v>1.01</v>
      </c>
      <c r="IF41" s="21" t="s">
        <v>40</v>
      </c>
      <c r="IG41" s="21" t="s">
        <v>36</v>
      </c>
      <c r="IH41" s="21">
        <v>123.223</v>
      </c>
      <c r="II41" s="21" t="s">
        <v>38</v>
      </c>
    </row>
    <row r="42" spans="1:243" s="20" customFormat="1" ht="267" customHeight="1">
      <c r="A42" s="67">
        <v>25</v>
      </c>
      <c r="B42" s="31" t="s">
        <v>119</v>
      </c>
      <c r="C42" s="19" t="s">
        <v>88</v>
      </c>
      <c r="D42" s="32">
        <v>313.76</v>
      </c>
      <c r="E42" s="33" t="s">
        <v>127</v>
      </c>
      <c r="F42" s="32">
        <v>0</v>
      </c>
      <c r="G42" s="34"/>
      <c r="H42" s="35"/>
      <c r="I42" s="36" t="s">
        <v>39</v>
      </c>
      <c r="J42" s="33">
        <f t="shared" si="6"/>
        <v>1</v>
      </c>
      <c r="K42" s="34" t="s">
        <v>64</v>
      </c>
      <c r="L42" s="34" t="s">
        <v>7</v>
      </c>
      <c r="M42" s="37"/>
      <c r="N42" s="38"/>
      <c r="O42" s="38"/>
      <c r="P42" s="48"/>
      <c r="Q42" s="38"/>
      <c r="R42" s="38"/>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78">
        <f t="shared" si="7"/>
        <v>0</v>
      </c>
      <c r="BB42" s="79">
        <f t="shared" si="4"/>
        <v>0</v>
      </c>
      <c r="BC42" s="44" t="str">
        <f t="shared" si="8"/>
        <v>INR Zero Only</v>
      </c>
      <c r="IE42" s="21">
        <v>1.01</v>
      </c>
      <c r="IF42" s="21" t="s">
        <v>40</v>
      </c>
      <c r="IG42" s="21" t="s">
        <v>36</v>
      </c>
      <c r="IH42" s="21">
        <v>123.223</v>
      </c>
      <c r="II42" s="21" t="s">
        <v>38</v>
      </c>
    </row>
    <row r="43" spans="1:243" s="20" customFormat="1" ht="36" customHeight="1">
      <c r="A43" s="67">
        <v>26</v>
      </c>
      <c r="B43" s="30" t="s">
        <v>120</v>
      </c>
      <c r="C43" s="19" t="s">
        <v>89</v>
      </c>
      <c r="D43" s="32">
        <v>316.97</v>
      </c>
      <c r="E43" s="33" t="s">
        <v>127</v>
      </c>
      <c r="F43" s="32">
        <v>0</v>
      </c>
      <c r="G43" s="34"/>
      <c r="H43" s="35"/>
      <c r="I43" s="36" t="s">
        <v>39</v>
      </c>
      <c r="J43" s="33">
        <f t="shared" si="6"/>
        <v>1</v>
      </c>
      <c r="K43" s="34" t="s">
        <v>64</v>
      </c>
      <c r="L43" s="34" t="s">
        <v>7</v>
      </c>
      <c r="M43" s="37"/>
      <c r="N43" s="38"/>
      <c r="O43" s="38"/>
      <c r="P43" s="48"/>
      <c r="Q43" s="38"/>
      <c r="R43" s="38"/>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2">
        <f t="shared" si="7"/>
        <v>0</v>
      </c>
      <c r="BB43" s="43">
        <f aca="true" t="shared" si="9" ref="BB43:BB48">BA43+SUM(N43:AZ43)</f>
        <v>0</v>
      </c>
      <c r="BC43" s="44" t="str">
        <f t="shared" si="8"/>
        <v>INR Zero Only</v>
      </c>
      <c r="IE43" s="21">
        <v>1.01</v>
      </c>
      <c r="IF43" s="21" t="s">
        <v>40</v>
      </c>
      <c r="IG43" s="21" t="s">
        <v>36</v>
      </c>
      <c r="IH43" s="21">
        <v>123.223</v>
      </c>
      <c r="II43" s="21" t="s">
        <v>38</v>
      </c>
    </row>
    <row r="44" spans="1:243" s="20" customFormat="1" ht="45.75" customHeight="1">
      <c r="A44" s="67">
        <v>27</v>
      </c>
      <c r="B44" s="30" t="s">
        <v>121</v>
      </c>
      <c r="C44" s="19" t="s">
        <v>90</v>
      </c>
      <c r="D44" s="32">
        <v>1020.88</v>
      </c>
      <c r="E44" s="33" t="s">
        <v>127</v>
      </c>
      <c r="F44" s="32">
        <v>0</v>
      </c>
      <c r="G44" s="34"/>
      <c r="H44" s="35"/>
      <c r="I44" s="36" t="s">
        <v>39</v>
      </c>
      <c r="J44" s="33">
        <f t="shared" si="6"/>
        <v>1</v>
      </c>
      <c r="K44" s="34" t="s">
        <v>64</v>
      </c>
      <c r="L44" s="34" t="s">
        <v>7</v>
      </c>
      <c r="M44" s="37"/>
      <c r="N44" s="38"/>
      <c r="O44" s="38"/>
      <c r="P44" s="48"/>
      <c r="Q44" s="38"/>
      <c r="R44" s="38"/>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2">
        <f t="shared" si="7"/>
        <v>0</v>
      </c>
      <c r="BB44" s="43">
        <f t="shared" si="9"/>
        <v>0</v>
      </c>
      <c r="BC44" s="44" t="str">
        <f t="shared" si="8"/>
        <v>INR Zero Only</v>
      </c>
      <c r="IE44" s="21">
        <v>1.01</v>
      </c>
      <c r="IF44" s="21" t="s">
        <v>40</v>
      </c>
      <c r="IG44" s="21" t="s">
        <v>36</v>
      </c>
      <c r="IH44" s="21">
        <v>123.223</v>
      </c>
      <c r="II44" s="21" t="s">
        <v>38</v>
      </c>
    </row>
    <row r="45" spans="1:243" s="20" customFormat="1" ht="32.25" customHeight="1">
      <c r="A45" s="67">
        <v>28</v>
      </c>
      <c r="B45" s="75" t="s">
        <v>81</v>
      </c>
      <c r="C45" s="19" t="s">
        <v>91</v>
      </c>
      <c r="D45" s="32">
        <v>1020.88</v>
      </c>
      <c r="E45" s="33" t="s">
        <v>127</v>
      </c>
      <c r="F45" s="32">
        <v>0</v>
      </c>
      <c r="G45" s="34"/>
      <c r="H45" s="35"/>
      <c r="I45" s="36" t="s">
        <v>39</v>
      </c>
      <c r="J45" s="33">
        <f t="shared" si="6"/>
        <v>1</v>
      </c>
      <c r="K45" s="34" t="s">
        <v>64</v>
      </c>
      <c r="L45" s="34" t="s">
        <v>7</v>
      </c>
      <c r="M45" s="37"/>
      <c r="N45" s="38"/>
      <c r="O45" s="38"/>
      <c r="P45" s="48"/>
      <c r="Q45" s="38"/>
      <c r="R45" s="38"/>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2">
        <f t="shared" si="7"/>
        <v>0</v>
      </c>
      <c r="BB45" s="43">
        <f t="shared" si="9"/>
        <v>0</v>
      </c>
      <c r="BC45" s="44" t="str">
        <f t="shared" si="8"/>
        <v>INR Zero Only</v>
      </c>
      <c r="IE45" s="21">
        <v>1.01</v>
      </c>
      <c r="IF45" s="21" t="s">
        <v>40</v>
      </c>
      <c r="IG45" s="21" t="s">
        <v>36</v>
      </c>
      <c r="IH45" s="21">
        <v>123.223</v>
      </c>
      <c r="II45" s="21" t="s">
        <v>38</v>
      </c>
    </row>
    <row r="46" spans="1:243" s="20" customFormat="1" ht="44.25" customHeight="1">
      <c r="A46" s="67">
        <v>29</v>
      </c>
      <c r="B46" s="30" t="s">
        <v>122</v>
      </c>
      <c r="C46" s="19" t="s">
        <v>92</v>
      </c>
      <c r="D46" s="32">
        <v>1404.48</v>
      </c>
      <c r="E46" s="33" t="s">
        <v>127</v>
      </c>
      <c r="F46" s="32">
        <v>0</v>
      </c>
      <c r="G46" s="34"/>
      <c r="H46" s="35"/>
      <c r="I46" s="36" t="s">
        <v>39</v>
      </c>
      <c r="J46" s="33">
        <f t="shared" si="6"/>
        <v>1</v>
      </c>
      <c r="K46" s="34" t="s">
        <v>64</v>
      </c>
      <c r="L46" s="34" t="s">
        <v>7</v>
      </c>
      <c r="M46" s="37"/>
      <c r="N46" s="38"/>
      <c r="O46" s="38"/>
      <c r="P46" s="48"/>
      <c r="Q46" s="38"/>
      <c r="R46" s="38"/>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2">
        <f t="shared" si="7"/>
        <v>0</v>
      </c>
      <c r="BB46" s="43">
        <f t="shared" si="9"/>
        <v>0</v>
      </c>
      <c r="BC46" s="44" t="str">
        <f t="shared" si="8"/>
        <v>INR Zero Only</v>
      </c>
      <c r="IE46" s="21">
        <v>1.01</v>
      </c>
      <c r="IF46" s="21" t="s">
        <v>40</v>
      </c>
      <c r="IG46" s="21" t="s">
        <v>36</v>
      </c>
      <c r="IH46" s="21">
        <v>123.223</v>
      </c>
      <c r="II46" s="21" t="s">
        <v>38</v>
      </c>
    </row>
    <row r="47" spans="1:243" s="20" customFormat="1" ht="45" customHeight="1">
      <c r="A47" s="67">
        <v>30</v>
      </c>
      <c r="B47" s="75" t="s">
        <v>123</v>
      </c>
      <c r="C47" s="19" t="s">
        <v>93</v>
      </c>
      <c r="D47" s="32">
        <v>231</v>
      </c>
      <c r="E47" s="33" t="s">
        <v>127</v>
      </c>
      <c r="F47" s="32">
        <v>0</v>
      </c>
      <c r="G47" s="34"/>
      <c r="H47" s="35"/>
      <c r="I47" s="36" t="s">
        <v>39</v>
      </c>
      <c r="J47" s="33">
        <f t="shared" si="6"/>
        <v>1</v>
      </c>
      <c r="K47" s="34" t="s">
        <v>64</v>
      </c>
      <c r="L47" s="34" t="s">
        <v>7</v>
      </c>
      <c r="M47" s="37"/>
      <c r="N47" s="38"/>
      <c r="O47" s="38"/>
      <c r="P47" s="48"/>
      <c r="Q47" s="38"/>
      <c r="R47" s="38"/>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2">
        <f t="shared" si="7"/>
        <v>0</v>
      </c>
      <c r="BB47" s="43">
        <f t="shared" si="9"/>
        <v>0</v>
      </c>
      <c r="BC47" s="44" t="str">
        <f t="shared" si="8"/>
        <v>INR Zero Only</v>
      </c>
      <c r="IE47" s="21">
        <v>1.01</v>
      </c>
      <c r="IF47" s="21" t="s">
        <v>40</v>
      </c>
      <c r="IG47" s="21" t="s">
        <v>36</v>
      </c>
      <c r="IH47" s="21">
        <v>123.223</v>
      </c>
      <c r="II47" s="21" t="s">
        <v>38</v>
      </c>
    </row>
    <row r="48" spans="1:243" s="20" customFormat="1" ht="33.75" customHeight="1">
      <c r="A48" s="67">
        <v>31</v>
      </c>
      <c r="B48" s="31" t="s">
        <v>124</v>
      </c>
      <c r="C48" s="19" t="s">
        <v>94</v>
      </c>
      <c r="D48" s="32">
        <v>1258.88</v>
      </c>
      <c r="E48" s="33" t="s">
        <v>127</v>
      </c>
      <c r="F48" s="32">
        <v>0</v>
      </c>
      <c r="G48" s="34"/>
      <c r="H48" s="35"/>
      <c r="I48" s="36" t="s">
        <v>39</v>
      </c>
      <c r="J48" s="33">
        <f t="shared" si="6"/>
        <v>1</v>
      </c>
      <c r="K48" s="34" t="s">
        <v>64</v>
      </c>
      <c r="L48" s="34" t="s">
        <v>7</v>
      </c>
      <c r="M48" s="37"/>
      <c r="N48" s="38"/>
      <c r="O48" s="38"/>
      <c r="P48" s="48"/>
      <c r="Q48" s="38"/>
      <c r="R48" s="38"/>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2">
        <f t="shared" si="7"/>
        <v>0</v>
      </c>
      <c r="BB48" s="43">
        <f t="shared" si="9"/>
        <v>0</v>
      </c>
      <c r="BC48" s="44" t="str">
        <f t="shared" si="8"/>
        <v>INR Zero Only</v>
      </c>
      <c r="IE48" s="21">
        <v>1.01</v>
      </c>
      <c r="IF48" s="21" t="s">
        <v>40</v>
      </c>
      <c r="IG48" s="21" t="s">
        <v>36</v>
      </c>
      <c r="IH48" s="21">
        <v>123.223</v>
      </c>
      <c r="II48" s="21" t="s">
        <v>38</v>
      </c>
    </row>
    <row r="49" spans="1:243" s="20" customFormat="1" ht="118.5" customHeight="1">
      <c r="A49" s="67">
        <v>32</v>
      </c>
      <c r="B49" s="30" t="s">
        <v>131</v>
      </c>
      <c r="C49" s="19" t="s">
        <v>95</v>
      </c>
      <c r="D49" s="32">
        <v>616</v>
      </c>
      <c r="E49" s="33" t="s">
        <v>127</v>
      </c>
      <c r="F49" s="32">
        <v>0</v>
      </c>
      <c r="G49" s="34"/>
      <c r="H49" s="35"/>
      <c r="I49" s="36" t="s">
        <v>39</v>
      </c>
      <c r="J49" s="33">
        <f t="shared" si="6"/>
        <v>1</v>
      </c>
      <c r="K49" s="34" t="s">
        <v>64</v>
      </c>
      <c r="L49" s="34" t="s">
        <v>7</v>
      </c>
      <c r="M49" s="37"/>
      <c r="N49" s="38"/>
      <c r="O49" s="38"/>
      <c r="P49" s="48"/>
      <c r="Q49" s="38"/>
      <c r="R49" s="38"/>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2">
        <f aca="true" t="shared" si="10" ref="BA49:BA57">total_amount_ba($B$2,$D$2,D49,F49,J49,K49,M49)</f>
        <v>0</v>
      </c>
      <c r="BB49" s="43">
        <f aca="true" t="shared" si="11" ref="BB49:BB57">BA49+SUM(N49:AZ49)</f>
        <v>0</v>
      </c>
      <c r="BC49" s="44" t="str">
        <f t="shared" si="8"/>
        <v>INR Zero Only</v>
      </c>
      <c r="IE49" s="21">
        <v>1.01</v>
      </c>
      <c r="IF49" s="21" t="s">
        <v>40</v>
      </c>
      <c r="IG49" s="21" t="s">
        <v>36</v>
      </c>
      <c r="IH49" s="21">
        <v>123.223</v>
      </c>
      <c r="II49" s="21" t="s">
        <v>38</v>
      </c>
    </row>
    <row r="50" spans="1:243" s="20" customFormat="1" ht="31.5" customHeight="1">
      <c r="A50" s="67">
        <v>33</v>
      </c>
      <c r="B50" s="30" t="s">
        <v>132</v>
      </c>
      <c r="C50" s="19" t="s">
        <v>166</v>
      </c>
      <c r="D50" s="32">
        <v>6</v>
      </c>
      <c r="E50" s="33" t="s">
        <v>129</v>
      </c>
      <c r="F50" s="32">
        <v>0</v>
      </c>
      <c r="G50" s="34"/>
      <c r="H50" s="35"/>
      <c r="I50" s="36" t="s">
        <v>39</v>
      </c>
      <c r="J50" s="33">
        <f>IF(I50="Less(-)",-1,1)</f>
        <v>1</v>
      </c>
      <c r="K50" s="34" t="s">
        <v>64</v>
      </c>
      <c r="L50" s="34" t="s">
        <v>7</v>
      </c>
      <c r="M50" s="37"/>
      <c r="N50" s="38"/>
      <c r="O50" s="38"/>
      <c r="P50" s="48"/>
      <c r="Q50" s="38"/>
      <c r="R50" s="38"/>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2">
        <f t="shared" si="10"/>
        <v>0</v>
      </c>
      <c r="BB50" s="43">
        <f t="shared" si="11"/>
        <v>0</v>
      </c>
      <c r="BC50" s="44" t="str">
        <f>SpellNumber(L50,BB50)</f>
        <v>INR Zero Only</v>
      </c>
      <c r="IE50" s="21">
        <v>1.01</v>
      </c>
      <c r="IF50" s="21" t="s">
        <v>40</v>
      </c>
      <c r="IG50" s="21" t="s">
        <v>36</v>
      </c>
      <c r="IH50" s="21">
        <v>123.223</v>
      </c>
      <c r="II50" s="21" t="s">
        <v>38</v>
      </c>
    </row>
    <row r="51" spans="1:243" s="20" customFormat="1" ht="38.25" customHeight="1">
      <c r="A51" s="67">
        <v>34</v>
      </c>
      <c r="B51" s="31" t="s">
        <v>133</v>
      </c>
      <c r="C51" s="19" t="s">
        <v>167</v>
      </c>
      <c r="D51" s="32">
        <v>1.33</v>
      </c>
      <c r="E51" s="33" t="s">
        <v>125</v>
      </c>
      <c r="F51" s="32">
        <v>0</v>
      </c>
      <c r="G51" s="34"/>
      <c r="H51" s="35"/>
      <c r="I51" s="36" t="s">
        <v>39</v>
      </c>
      <c r="J51" s="33">
        <f>IF(I51="Less(-)",-1,1)</f>
        <v>1</v>
      </c>
      <c r="K51" s="34" t="s">
        <v>64</v>
      </c>
      <c r="L51" s="34" t="s">
        <v>7</v>
      </c>
      <c r="M51" s="37"/>
      <c r="N51" s="38"/>
      <c r="O51" s="38"/>
      <c r="P51" s="48"/>
      <c r="Q51" s="38"/>
      <c r="R51" s="38"/>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2">
        <f t="shared" si="10"/>
        <v>0</v>
      </c>
      <c r="BB51" s="43">
        <f t="shared" si="11"/>
        <v>0</v>
      </c>
      <c r="BC51" s="44" t="str">
        <f>SpellNumber(L51,BB51)</f>
        <v>INR Zero Only</v>
      </c>
      <c r="IE51" s="21">
        <v>1.01</v>
      </c>
      <c r="IF51" s="21" t="s">
        <v>40</v>
      </c>
      <c r="IG51" s="21" t="s">
        <v>36</v>
      </c>
      <c r="IH51" s="21">
        <v>123.223</v>
      </c>
      <c r="II51" s="21" t="s">
        <v>38</v>
      </c>
    </row>
    <row r="52" spans="1:243" s="20" customFormat="1" ht="42" customHeight="1">
      <c r="A52" s="67">
        <v>35</v>
      </c>
      <c r="B52" s="68" t="s">
        <v>134</v>
      </c>
      <c r="C52" s="19" t="s">
        <v>168</v>
      </c>
      <c r="D52" s="32">
        <v>4.04</v>
      </c>
      <c r="E52" s="33" t="s">
        <v>125</v>
      </c>
      <c r="F52" s="32">
        <v>0</v>
      </c>
      <c r="G52" s="34"/>
      <c r="H52" s="35"/>
      <c r="I52" s="36" t="s">
        <v>39</v>
      </c>
      <c r="J52" s="33">
        <f>IF(I52="Less(-)",-1,1)</f>
        <v>1</v>
      </c>
      <c r="K52" s="34" t="s">
        <v>64</v>
      </c>
      <c r="L52" s="34" t="s">
        <v>7</v>
      </c>
      <c r="M52" s="37"/>
      <c r="N52" s="38"/>
      <c r="O52" s="38"/>
      <c r="P52" s="48"/>
      <c r="Q52" s="38"/>
      <c r="R52" s="38"/>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2">
        <f t="shared" si="10"/>
        <v>0</v>
      </c>
      <c r="BB52" s="43">
        <f t="shared" si="11"/>
        <v>0</v>
      </c>
      <c r="BC52" s="44" t="str">
        <f>SpellNumber(L52,BB52)</f>
        <v>INR Zero Only</v>
      </c>
      <c r="IE52" s="21">
        <v>1.01</v>
      </c>
      <c r="IF52" s="21" t="s">
        <v>40</v>
      </c>
      <c r="IG52" s="21" t="s">
        <v>36</v>
      </c>
      <c r="IH52" s="21">
        <v>123.223</v>
      </c>
      <c r="II52" s="21" t="s">
        <v>38</v>
      </c>
    </row>
    <row r="53" spans="1:243" s="20" customFormat="1" ht="39.75" customHeight="1">
      <c r="A53" s="67">
        <v>36</v>
      </c>
      <c r="B53" s="30" t="s">
        <v>135</v>
      </c>
      <c r="C53" s="19" t="s">
        <v>169</v>
      </c>
      <c r="D53" s="32">
        <v>35</v>
      </c>
      <c r="E53" s="33" t="s">
        <v>129</v>
      </c>
      <c r="F53" s="32">
        <v>0</v>
      </c>
      <c r="G53" s="34"/>
      <c r="H53" s="35"/>
      <c r="I53" s="36" t="s">
        <v>39</v>
      </c>
      <c r="J53" s="33">
        <f>IF(I53="Less(-)",-1,1)</f>
        <v>1</v>
      </c>
      <c r="K53" s="34" t="s">
        <v>64</v>
      </c>
      <c r="L53" s="34" t="s">
        <v>7</v>
      </c>
      <c r="M53" s="37"/>
      <c r="N53" s="38"/>
      <c r="O53" s="38"/>
      <c r="P53" s="48"/>
      <c r="Q53" s="38"/>
      <c r="R53" s="38"/>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2">
        <f>total_amount_ba($B$2,$D$2,D53,F53,J53,K53,M53)</f>
        <v>0</v>
      </c>
      <c r="BB53" s="43">
        <f>BA53+SUM(N53:AZ53)</f>
        <v>0</v>
      </c>
      <c r="BC53" s="44" t="str">
        <f>SpellNumber(L53,BB53)</f>
        <v>INR Zero Only</v>
      </c>
      <c r="IE53" s="21">
        <v>1.01</v>
      </c>
      <c r="IF53" s="21" t="s">
        <v>40</v>
      </c>
      <c r="IG53" s="21" t="s">
        <v>36</v>
      </c>
      <c r="IH53" s="21">
        <v>123.223</v>
      </c>
      <c r="II53" s="21" t="s">
        <v>38</v>
      </c>
    </row>
    <row r="54" spans="1:243" s="20" customFormat="1" ht="33" customHeight="1">
      <c r="A54" s="67">
        <v>37</v>
      </c>
      <c r="B54" s="30" t="s">
        <v>136</v>
      </c>
      <c r="C54" s="19" t="s">
        <v>170</v>
      </c>
      <c r="D54" s="32">
        <v>90.86</v>
      </c>
      <c r="E54" s="33" t="s">
        <v>127</v>
      </c>
      <c r="F54" s="32">
        <v>0</v>
      </c>
      <c r="G54" s="34"/>
      <c r="H54" s="35"/>
      <c r="I54" s="36" t="s">
        <v>39</v>
      </c>
      <c r="J54" s="33">
        <f t="shared" si="6"/>
        <v>1</v>
      </c>
      <c r="K54" s="34" t="s">
        <v>64</v>
      </c>
      <c r="L54" s="34" t="s">
        <v>7</v>
      </c>
      <c r="M54" s="37"/>
      <c r="N54" s="38"/>
      <c r="O54" s="38"/>
      <c r="P54" s="48"/>
      <c r="Q54" s="38"/>
      <c r="R54" s="38"/>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2">
        <f>total_amount_ba($B$2,$D$2,D54,F54,J54,K54,M54)</f>
        <v>0</v>
      </c>
      <c r="BB54" s="43">
        <f>BA54+SUM(N54:AZ54)</f>
        <v>0</v>
      </c>
      <c r="BC54" s="44" t="str">
        <f t="shared" si="8"/>
        <v>INR Zero Only</v>
      </c>
      <c r="IE54" s="21">
        <v>1.01</v>
      </c>
      <c r="IF54" s="21" t="s">
        <v>40</v>
      </c>
      <c r="IG54" s="21" t="s">
        <v>36</v>
      </c>
      <c r="IH54" s="21">
        <v>123.223</v>
      </c>
      <c r="II54" s="21" t="s">
        <v>38</v>
      </c>
    </row>
    <row r="55" spans="1:243" s="20" customFormat="1" ht="44.25" customHeight="1">
      <c r="A55" s="67">
        <v>38</v>
      </c>
      <c r="B55" s="30" t="s">
        <v>137</v>
      </c>
      <c r="C55" s="19" t="s">
        <v>171</v>
      </c>
      <c r="D55" s="32">
        <v>627.52</v>
      </c>
      <c r="E55" s="33" t="s">
        <v>127</v>
      </c>
      <c r="F55" s="32">
        <v>0</v>
      </c>
      <c r="G55" s="34"/>
      <c r="H55" s="35"/>
      <c r="I55" s="36" t="s">
        <v>39</v>
      </c>
      <c r="J55" s="33">
        <f t="shared" si="6"/>
        <v>1</v>
      </c>
      <c r="K55" s="34" t="s">
        <v>64</v>
      </c>
      <c r="L55" s="34" t="s">
        <v>7</v>
      </c>
      <c r="M55" s="37"/>
      <c r="N55" s="38"/>
      <c r="O55" s="38"/>
      <c r="P55" s="48"/>
      <c r="Q55" s="38"/>
      <c r="R55" s="38"/>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2">
        <f>total_amount_ba($B$2,$D$2,D55,F55,J55,K55,M55)</f>
        <v>0</v>
      </c>
      <c r="BB55" s="43">
        <f>BA55+SUM(N55:AZ55)</f>
        <v>0</v>
      </c>
      <c r="BC55" s="44" t="str">
        <f t="shared" si="8"/>
        <v>INR Zero Only</v>
      </c>
      <c r="IE55" s="21">
        <v>1.01</v>
      </c>
      <c r="IF55" s="21" t="s">
        <v>40</v>
      </c>
      <c r="IG55" s="21" t="s">
        <v>36</v>
      </c>
      <c r="IH55" s="21">
        <v>123.223</v>
      </c>
      <c r="II55" s="21" t="s">
        <v>38</v>
      </c>
    </row>
    <row r="56" spans="1:243" s="20" customFormat="1" ht="66.75" customHeight="1">
      <c r="A56" s="67">
        <v>39</v>
      </c>
      <c r="B56" s="30" t="s">
        <v>138</v>
      </c>
      <c r="C56" s="19" t="s">
        <v>172</v>
      </c>
      <c r="D56" s="32">
        <v>2</v>
      </c>
      <c r="E56" s="33" t="s">
        <v>129</v>
      </c>
      <c r="F56" s="32">
        <v>0</v>
      </c>
      <c r="G56" s="34"/>
      <c r="H56" s="35"/>
      <c r="I56" s="36" t="s">
        <v>39</v>
      </c>
      <c r="J56" s="33">
        <f>IF(I56="Less(-)",-1,1)</f>
        <v>1</v>
      </c>
      <c r="K56" s="34" t="s">
        <v>64</v>
      </c>
      <c r="L56" s="34" t="s">
        <v>7</v>
      </c>
      <c r="M56" s="37"/>
      <c r="N56" s="38"/>
      <c r="O56" s="38"/>
      <c r="P56" s="48"/>
      <c r="Q56" s="38"/>
      <c r="R56" s="38"/>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2">
        <f>total_amount_ba($B$2,$D$2,D56,F56,J56,K56,M56)</f>
        <v>0</v>
      </c>
      <c r="BB56" s="43">
        <f>BA56+SUM(N56:AZ56)</f>
        <v>0</v>
      </c>
      <c r="BC56" s="44" t="str">
        <f>SpellNumber(L56,BB56)</f>
        <v>INR Zero Only</v>
      </c>
      <c r="IE56" s="21">
        <v>1.01</v>
      </c>
      <c r="IF56" s="21" t="s">
        <v>40</v>
      </c>
      <c r="IG56" s="21" t="s">
        <v>36</v>
      </c>
      <c r="IH56" s="21">
        <v>123.223</v>
      </c>
      <c r="II56" s="21" t="s">
        <v>38</v>
      </c>
    </row>
    <row r="57" spans="1:243" s="20" customFormat="1" ht="61.5" customHeight="1">
      <c r="A57" s="67">
        <v>40</v>
      </c>
      <c r="B57" s="31" t="s">
        <v>139</v>
      </c>
      <c r="C57" s="19" t="s">
        <v>173</v>
      </c>
      <c r="D57" s="32">
        <v>3</v>
      </c>
      <c r="E57" s="33" t="s">
        <v>129</v>
      </c>
      <c r="F57" s="32">
        <v>0</v>
      </c>
      <c r="G57" s="34"/>
      <c r="H57" s="35"/>
      <c r="I57" s="36" t="s">
        <v>39</v>
      </c>
      <c r="J57" s="33">
        <f>IF(I57="Less(-)",-1,1)</f>
        <v>1</v>
      </c>
      <c r="K57" s="34" t="s">
        <v>64</v>
      </c>
      <c r="L57" s="34" t="s">
        <v>7</v>
      </c>
      <c r="M57" s="37"/>
      <c r="N57" s="38"/>
      <c r="O57" s="38"/>
      <c r="P57" s="48"/>
      <c r="Q57" s="38"/>
      <c r="R57" s="38"/>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2">
        <f t="shared" si="10"/>
        <v>0</v>
      </c>
      <c r="BB57" s="43">
        <f t="shared" si="11"/>
        <v>0</v>
      </c>
      <c r="BC57" s="44" t="str">
        <f>SpellNumber(L57,BB57)</f>
        <v>INR Zero Only</v>
      </c>
      <c r="IE57" s="21">
        <v>1.01</v>
      </c>
      <c r="IF57" s="21" t="s">
        <v>40</v>
      </c>
      <c r="IG57" s="21" t="s">
        <v>36</v>
      </c>
      <c r="IH57" s="21">
        <v>123.223</v>
      </c>
      <c r="II57" s="21" t="s">
        <v>38</v>
      </c>
    </row>
    <row r="58" spans="1:243" s="20" customFormat="1" ht="33" customHeight="1">
      <c r="A58" s="67">
        <v>41</v>
      </c>
      <c r="B58" s="31" t="s">
        <v>140</v>
      </c>
      <c r="C58" s="19" t="s">
        <v>174</v>
      </c>
      <c r="D58" s="32">
        <v>3</v>
      </c>
      <c r="E58" s="33" t="s">
        <v>84</v>
      </c>
      <c r="F58" s="32">
        <v>0</v>
      </c>
      <c r="G58" s="34"/>
      <c r="H58" s="35"/>
      <c r="I58" s="36" t="s">
        <v>39</v>
      </c>
      <c r="J58" s="33">
        <f>IF(I58="Less(-)",-1,1)</f>
        <v>1</v>
      </c>
      <c r="K58" s="34" t="s">
        <v>64</v>
      </c>
      <c r="L58" s="34" t="s">
        <v>7</v>
      </c>
      <c r="M58" s="37"/>
      <c r="N58" s="38"/>
      <c r="O58" s="38"/>
      <c r="P58" s="48"/>
      <c r="Q58" s="38"/>
      <c r="R58" s="38"/>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2">
        <f>total_amount_ba($B$2,$D$2,D58,F58,J58,K58,M58)</f>
        <v>0</v>
      </c>
      <c r="BB58" s="43">
        <f>BA58+SUM(N58:AZ58)</f>
        <v>0</v>
      </c>
      <c r="BC58" s="44" t="str">
        <f>SpellNumber(L58,BB58)</f>
        <v>INR Zero Only</v>
      </c>
      <c r="IE58" s="21">
        <v>1.01</v>
      </c>
      <c r="IF58" s="21" t="s">
        <v>40</v>
      </c>
      <c r="IG58" s="21" t="s">
        <v>36</v>
      </c>
      <c r="IH58" s="21">
        <v>123.223</v>
      </c>
      <c r="II58" s="21" t="s">
        <v>38</v>
      </c>
    </row>
    <row r="59" spans="1:243" s="20" customFormat="1" ht="51" customHeight="1">
      <c r="A59" s="67">
        <v>42</v>
      </c>
      <c r="B59" s="30" t="s">
        <v>217</v>
      </c>
      <c r="C59" s="19" t="s">
        <v>175</v>
      </c>
      <c r="D59" s="32">
        <v>10</v>
      </c>
      <c r="E59" s="33" t="s">
        <v>84</v>
      </c>
      <c r="F59" s="32">
        <v>0</v>
      </c>
      <c r="G59" s="34"/>
      <c r="H59" s="35"/>
      <c r="I59" s="36" t="s">
        <v>39</v>
      </c>
      <c r="J59" s="33">
        <f aca="true" t="shared" si="12" ref="J59:J70">IF(I59="Less(-)",-1,1)</f>
        <v>1</v>
      </c>
      <c r="K59" s="34" t="s">
        <v>64</v>
      </c>
      <c r="L59" s="34" t="s">
        <v>7</v>
      </c>
      <c r="M59" s="37"/>
      <c r="N59" s="38"/>
      <c r="O59" s="38"/>
      <c r="P59" s="48"/>
      <c r="Q59" s="38"/>
      <c r="R59" s="38"/>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2">
        <f aca="true" t="shared" si="13" ref="BA59:BA70">total_amount_ba($B$2,$D$2,D59,F59,J59,K59,M59)</f>
        <v>0</v>
      </c>
      <c r="BB59" s="43">
        <f aca="true" t="shared" si="14" ref="BB59:BB70">BA59+SUM(N59:AZ59)</f>
        <v>0</v>
      </c>
      <c r="BC59" s="44" t="str">
        <f aca="true" t="shared" si="15" ref="BC59:BC70">SpellNumber(L59,BB59)</f>
        <v>INR Zero Only</v>
      </c>
      <c r="IE59" s="21">
        <v>1.01</v>
      </c>
      <c r="IF59" s="21" t="s">
        <v>40</v>
      </c>
      <c r="IG59" s="21" t="s">
        <v>36</v>
      </c>
      <c r="IH59" s="21">
        <v>123.223</v>
      </c>
      <c r="II59" s="21" t="s">
        <v>38</v>
      </c>
    </row>
    <row r="60" spans="1:243" s="20" customFormat="1" ht="33" customHeight="1">
      <c r="A60" s="67">
        <v>43</v>
      </c>
      <c r="B60" s="30" t="s">
        <v>141</v>
      </c>
      <c r="C60" s="19" t="s">
        <v>176</v>
      </c>
      <c r="D60" s="32">
        <v>3</v>
      </c>
      <c r="E60" s="33" t="s">
        <v>84</v>
      </c>
      <c r="F60" s="32">
        <v>0</v>
      </c>
      <c r="G60" s="34"/>
      <c r="H60" s="35"/>
      <c r="I60" s="36" t="s">
        <v>39</v>
      </c>
      <c r="J60" s="33">
        <f t="shared" si="12"/>
        <v>1</v>
      </c>
      <c r="K60" s="34" t="s">
        <v>64</v>
      </c>
      <c r="L60" s="34" t="s">
        <v>7</v>
      </c>
      <c r="M60" s="37"/>
      <c r="N60" s="38"/>
      <c r="O60" s="38"/>
      <c r="P60" s="48"/>
      <c r="Q60" s="38"/>
      <c r="R60" s="38"/>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2">
        <f t="shared" si="13"/>
        <v>0</v>
      </c>
      <c r="BB60" s="43">
        <f t="shared" si="14"/>
        <v>0</v>
      </c>
      <c r="BC60" s="44" t="str">
        <f t="shared" si="15"/>
        <v>INR Zero Only</v>
      </c>
      <c r="IE60" s="21">
        <v>1.01</v>
      </c>
      <c r="IF60" s="21" t="s">
        <v>40</v>
      </c>
      <c r="IG60" s="21" t="s">
        <v>36</v>
      </c>
      <c r="IH60" s="21">
        <v>123.223</v>
      </c>
      <c r="II60" s="21" t="s">
        <v>38</v>
      </c>
    </row>
    <row r="61" spans="1:243" s="20" customFormat="1" ht="32.25" customHeight="1">
      <c r="A61" s="67">
        <v>44</v>
      </c>
      <c r="B61" s="31" t="s">
        <v>218</v>
      </c>
      <c r="C61" s="19" t="s">
        <v>177</v>
      </c>
      <c r="D61" s="32">
        <v>13</v>
      </c>
      <c r="E61" s="33" t="s">
        <v>84</v>
      </c>
      <c r="F61" s="32">
        <v>0</v>
      </c>
      <c r="G61" s="34"/>
      <c r="H61" s="35"/>
      <c r="I61" s="36" t="s">
        <v>39</v>
      </c>
      <c r="J61" s="33">
        <f>IF(I61="Less(-)",-1,1)</f>
        <v>1</v>
      </c>
      <c r="K61" s="34" t="s">
        <v>64</v>
      </c>
      <c r="L61" s="34" t="s">
        <v>7</v>
      </c>
      <c r="M61" s="37"/>
      <c r="N61" s="38"/>
      <c r="O61" s="38"/>
      <c r="P61" s="48"/>
      <c r="Q61" s="38"/>
      <c r="R61" s="38"/>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2">
        <f>total_amount_ba($B$2,$D$2,D61,F61,J61,K61,M61)</f>
        <v>0</v>
      </c>
      <c r="BB61" s="43">
        <f>BA61+SUM(N61:AZ61)</f>
        <v>0</v>
      </c>
      <c r="BC61" s="44" t="str">
        <f>SpellNumber(L61,BB61)</f>
        <v>INR Zero Only</v>
      </c>
      <c r="IE61" s="21">
        <v>1.01</v>
      </c>
      <c r="IF61" s="21" t="s">
        <v>40</v>
      </c>
      <c r="IG61" s="21" t="s">
        <v>36</v>
      </c>
      <c r="IH61" s="21">
        <v>123.223</v>
      </c>
      <c r="II61" s="21" t="s">
        <v>38</v>
      </c>
    </row>
    <row r="62" spans="1:243" s="20" customFormat="1" ht="45.75" customHeight="1">
      <c r="A62" s="67">
        <v>45</v>
      </c>
      <c r="B62" s="30" t="s">
        <v>142</v>
      </c>
      <c r="C62" s="19" t="s">
        <v>178</v>
      </c>
      <c r="D62" s="32">
        <v>3</v>
      </c>
      <c r="E62" s="33" t="s">
        <v>84</v>
      </c>
      <c r="F62" s="32">
        <v>0</v>
      </c>
      <c r="G62" s="34"/>
      <c r="H62" s="35"/>
      <c r="I62" s="36" t="s">
        <v>39</v>
      </c>
      <c r="J62" s="33">
        <f>IF(I62="Less(-)",-1,1)</f>
        <v>1</v>
      </c>
      <c r="K62" s="34" t="s">
        <v>64</v>
      </c>
      <c r="L62" s="34" t="s">
        <v>7</v>
      </c>
      <c r="M62" s="37"/>
      <c r="N62" s="38"/>
      <c r="O62" s="38"/>
      <c r="P62" s="48"/>
      <c r="Q62" s="38"/>
      <c r="R62" s="38"/>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2">
        <f>total_amount_ba($B$2,$D$2,D62,F62,J62,K62,M62)</f>
        <v>0</v>
      </c>
      <c r="BB62" s="43">
        <f>BA62+SUM(N62:AZ62)</f>
        <v>0</v>
      </c>
      <c r="BC62" s="44" t="str">
        <f>SpellNumber(L62,BB62)</f>
        <v>INR Zero Only</v>
      </c>
      <c r="IE62" s="21">
        <v>1.01</v>
      </c>
      <c r="IF62" s="21" t="s">
        <v>40</v>
      </c>
      <c r="IG62" s="21" t="s">
        <v>36</v>
      </c>
      <c r="IH62" s="21">
        <v>123.223</v>
      </c>
      <c r="II62" s="21" t="s">
        <v>38</v>
      </c>
    </row>
    <row r="63" spans="1:243" s="20" customFormat="1" ht="44.25" customHeight="1">
      <c r="A63" s="67">
        <v>46</v>
      </c>
      <c r="B63" s="30" t="s">
        <v>143</v>
      </c>
      <c r="C63" s="19" t="s">
        <v>179</v>
      </c>
      <c r="D63" s="32">
        <v>3</v>
      </c>
      <c r="E63" s="33" t="s">
        <v>84</v>
      </c>
      <c r="F63" s="32">
        <v>0</v>
      </c>
      <c r="G63" s="34"/>
      <c r="H63" s="35"/>
      <c r="I63" s="36" t="s">
        <v>39</v>
      </c>
      <c r="J63" s="33">
        <f>IF(I63="Less(-)",-1,1)</f>
        <v>1</v>
      </c>
      <c r="K63" s="34" t="s">
        <v>64</v>
      </c>
      <c r="L63" s="34" t="s">
        <v>7</v>
      </c>
      <c r="M63" s="37"/>
      <c r="N63" s="38"/>
      <c r="O63" s="38"/>
      <c r="P63" s="48"/>
      <c r="Q63" s="38"/>
      <c r="R63" s="38"/>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2">
        <f>total_amount_ba($B$2,$D$2,D63,F63,J63,K63,M63)</f>
        <v>0</v>
      </c>
      <c r="BB63" s="43">
        <f>BA63+SUM(N63:AZ63)</f>
        <v>0</v>
      </c>
      <c r="BC63" s="44" t="str">
        <f>SpellNumber(L63,BB63)</f>
        <v>INR Zero Only</v>
      </c>
      <c r="IE63" s="21">
        <v>1.01</v>
      </c>
      <c r="IF63" s="21" t="s">
        <v>40</v>
      </c>
      <c r="IG63" s="21" t="s">
        <v>36</v>
      </c>
      <c r="IH63" s="21">
        <v>123.223</v>
      </c>
      <c r="II63" s="21" t="s">
        <v>38</v>
      </c>
    </row>
    <row r="64" spans="1:243" s="20" customFormat="1" ht="30.75" customHeight="1">
      <c r="A64" s="67">
        <v>47</v>
      </c>
      <c r="B64" s="30" t="s">
        <v>144</v>
      </c>
      <c r="C64" s="19" t="s">
        <v>180</v>
      </c>
      <c r="D64" s="32">
        <v>3</v>
      </c>
      <c r="E64" s="33" t="s">
        <v>84</v>
      </c>
      <c r="F64" s="32">
        <v>0</v>
      </c>
      <c r="G64" s="34"/>
      <c r="H64" s="35"/>
      <c r="I64" s="36" t="s">
        <v>39</v>
      </c>
      <c r="J64" s="33">
        <f>IF(I64="Less(-)",-1,1)</f>
        <v>1</v>
      </c>
      <c r="K64" s="34" t="s">
        <v>64</v>
      </c>
      <c r="L64" s="34" t="s">
        <v>7</v>
      </c>
      <c r="M64" s="37"/>
      <c r="N64" s="38"/>
      <c r="O64" s="38"/>
      <c r="P64" s="48"/>
      <c r="Q64" s="38"/>
      <c r="R64" s="38"/>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2">
        <f>total_amount_ba($B$2,$D$2,D64,F64,J64,K64,M64)</f>
        <v>0</v>
      </c>
      <c r="BB64" s="43">
        <f>BA64+SUM(N64:AZ64)</f>
        <v>0</v>
      </c>
      <c r="BC64" s="44" t="str">
        <f>SpellNumber(L64,BB64)</f>
        <v>INR Zero Only</v>
      </c>
      <c r="IE64" s="21">
        <v>1.01</v>
      </c>
      <c r="IF64" s="21" t="s">
        <v>40</v>
      </c>
      <c r="IG64" s="21" t="s">
        <v>36</v>
      </c>
      <c r="IH64" s="21">
        <v>123.223</v>
      </c>
      <c r="II64" s="21" t="s">
        <v>38</v>
      </c>
    </row>
    <row r="65" spans="1:243" s="20" customFormat="1" ht="30" customHeight="1">
      <c r="A65" s="67">
        <v>48</v>
      </c>
      <c r="B65" s="76" t="s">
        <v>145</v>
      </c>
      <c r="C65" s="19" t="s">
        <v>181</v>
      </c>
      <c r="D65" s="32">
        <v>13</v>
      </c>
      <c r="E65" s="33" t="s">
        <v>84</v>
      </c>
      <c r="F65" s="32">
        <v>0</v>
      </c>
      <c r="G65" s="34"/>
      <c r="H65" s="35"/>
      <c r="I65" s="36" t="s">
        <v>39</v>
      </c>
      <c r="J65" s="33">
        <f>IF(I65="Less(-)",-1,1)</f>
        <v>1</v>
      </c>
      <c r="K65" s="34" t="s">
        <v>64</v>
      </c>
      <c r="L65" s="34" t="s">
        <v>7</v>
      </c>
      <c r="M65" s="37"/>
      <c r="N65" s="38"/>
      <c r="O65" s="38"/>
      <c r="P65" s="48"/>
      <c r="Q65" s="38"/>
      <c r="R65" s="38"/>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2">
        <f>total_amount_ba($B$2,$D$2,D65,F65,J65,K65,M65)</f>
        <v>0</v>
      </c>
      <c r="BB65" s="43">
        <f>BA65+SUM(N65:AZ65)</f>
        <v>0</v>
      </c>
      <c r="BC65" s="44" t="str">
        <f>SpellNumber(L65,BB65)</f>
        <v>INR Zero Only</v>
      </c>
      <c r="IE65" s="21">
        <v>1.01</v>
      </c>
      <c r="IF65" s="21" t="s">
        <v>40</v>
      </c>
      <c r="IG65" s="21" t="s">
        <v>36</v>
      </c>
      <c r="IH65" s="21">
        <v>123.223</v>
      </c>
      <c r="II65" s="21" t="s">
        <v>38</v>
      </c>
    </row>
    <row r="66" spans="1:243" s="20" customFormat="1" ht="46.5" customHeight="1">
      <c r="A66" s="67">
        <v>49</v>
      </c>
      <c r="B66" s="30" t="s">
        <v>146</v>
      </c>
      <c r="C66" s="19" t="s">
        <v>182</v>
      </c>
      <c r="D66" s="32">
        <v>3</v>
      </c>
      <c r="E66" s="33" t="s">
        <v>84</v>
      </c>
      <c r="F66" s="32">
        <v>0</v>
      </c>
      <c r="G66" s="34"/>
      <c r="H66" s="35"/>
      <c r="I66" s="36" t="s">
        <v>39</v>
      </c>
      <c r="J66" s="33">
        <f t="shared" si="12"/>
        <v>1</v>
      </c>
      <c r="K66" s="34" t="s">
        <v>64</v>
      </c>
      <c r="L66" s="34" t="s">
        <v>7</v>
      </c>
      <c r="M66" s="37"/>
      <c r="N66" s="38"/>
      <c r="O66" s="38"/>
      <c r="P66" s="48"/>
      <c r="Q66" s="38"/>
      <c r="R66" s="38"/>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2">
        <f t="shared" si="13"/>
        <v>0</v>
      </c>
      <c r="BB66" s="43">
        <f t="shared" si="14"/>
        <v>0</v>
      </c>
      <c r="BC66" s="44" t="str">
        <f t="shared" si="15"/>
        <v>INR Zero Only</v>
      </c>
      <c r="IE66" s="21">
        <v>1.01</v>
      </c>
      <c r="IF66" s="21" t="s">
        <v>40</v>
      </c>
      <c r="IG66" s="21" t="s">
        <v>36</v>
      </c>
      <c r="IH66" s="21">
        <v>123.223</v>
      </c>
      <c r="II66" s="21" t="s">
        <v>38</v>
      </c>
    </row>
    <row r="67" spans="1:243" s="20" customFormat="1" ht="58.5" customHeight="1">
      <c r="A67" s="67">
        <v>50</v>
      </c>
      <c r="B67" s="30" t="s">
        <v>147</v>
      </c>
      <c r="C67" s="19" t="s">
        <v>183</v>
      </c>
      <c r="D67" s="32">
        <v>3</v>
      </c>
      <c r="E67" s="33" t="s">
        <v>84</v>
      </c>
      <c r="F67" s="32">
        <v>0</v>
      </c>
      <c r="G67" s="34"/>
      <c r="H67" s="35"/>
      <c r="I67" s="36" t="s">
        <v>39</v>
      </c>
      <c r="J67" s="33">
        <f t="shared" si="12"/>
        <v>1</v>
      </c>
      <c r="K67" s="34" t="s">
        <v>64</v>
      </c>
      <c r="L67" s="34" t="s">
        <v>7</v>
      </c>
      <c r="M67" s="37"/>
      <c r="N67" s="38"/>
      <c r="O67" s="38"/>
      <c r="P67" s="48"/>
      <c r="Q67" s="38"/>
      <c r="R67" s="38"/>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2">
        <f t="shared" si="13"/>
        <v>0</v>
      </c>
      <c r="BB67" s="43">
        <f t="shared" si="14"/>
        <v>0</v>
      </c>
      <c r="BC67" s="44" t="str">
        <f t="shared" si="15"/>
        <v>INR Zero Only</v>
      </c>
      <c r="IE67" s="21">
        <v>1.01</v>
      </c>
      <c r="IF67" s="21" t="s">
        <v>40</v>
      </c>
      <c r="IG67" s="21" t="s">
        <v>36</v>
      </c>
      <c r="IH67" s="21">
        <v>123.223</v>
      </c>
      <c r="II67" s="21" t="s">
        <v>38</v>
      </c>
    </row>
    <row r="68" spans="1:243" s="20" customFormat="1" ht="41.25" customHeight="1">
      <c r="A68" s="67">
        <v>51</v>
      </c>
      <c r="B68" s="30" t="s">
        <v>148</v>
      </c>
      <c r="C68" s="19" t="s">
        <v>184</v>
      </c>
      <c r="D68" s="32">
        <v>1</v>
      </c>
      <c r="E68" s="33" t="s">
        <v>84</v>
      </c>
      <c r="F68" s="32">
        <v>0</v>
      </c>
      <c r="G68" s="34"/>
      <c r="H68" s="35"/>
      <c r="I68" s="36" t="s">
        <v>39</v>
      </c>
      <c r="J68" s="33">
        <f t="shared" si="12"/>
        <v>1</v>
      </c>
      <c r="K68" s="34" t="s">
        <v>64</v>
      </c>
      <c r="L68" s="34" t="s">
        <v>7</v>
      </c>
      <c r="M68" s="37"/>
      <c r="N68" s="38"/>
      <c r="O68" s="38"/>
      <c r="P68" s="48"/>
      <c r="Q68" s="38"/>
      <c r="R68" s="38"/>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2">
        <f t="shared" si="13"/>
        <v>0</v>
      </c>
      <c r="BB68" s="43">
        <f t="shared" si="14"/>
        <v>0</v>
      </c>
      <c r="BC68" s="44" t="str">
        <f t="shared" si="15"/>
        <v>INR Zero Only</v>
      </c>
      <c r="IE68" s="21">
        <v>1.01</v>
      </c>
      <c r="IF68" s="21" t="s">
        <v>40</v>
      </c>
      <c r="IG68" s="21" t="s">
        <v>36</v>
      </c>
      <c r="IH68" s="21">
        <v>123.223</v>
      </c>
      <c r="II68" s="21" t="s">
        <v>38</v>
      </c>
    </row>
    <row r="69" spans="1:243" s="20" customFormat="1" ht="18" customHeight="1">
      <c r="A69" s="67">
        <v>51.1</v>
      </c>
      <c r="B69" s="30" t="s">
        <v>149</v>
      </c>
      <c r="C69" s="19" t="s">
        <v>185</v>
      </c>
      <c r="D69" s="32">
        <v>1</v>
      </c>
      <c r="E69" s="33" t="s">
        <v>84</v>
      </c>
      <c r="F69" s="32">
        <v>0</v>
      </c>
      <c r="G69" s="34"/>
      <c r="H69" s="35"/>
      <c r="I69" s="36" t="s">
        <v>39</v>
      </c>
      <c r="J69" s="33">
        <f t="shared" si="12"/>
        <v>1</v>
      </c>
      <c r="K69" s="34" t="s">
        <v>64</v>
      </c>
      <c r="L69" s="34" t="s">
        <v>7</v>
      </c>
      <c r="M69" s="37"/>
      <c r="N69" s="38"/>
      <c r="O69" s="38"/>
      <c r="P69" s="48"/>
      <c r="Q69" s="38"/>
      <c r="R69" s="38"/>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2">
        <f t="shared" si="13"/>
        <v>0</v>
      </c>
      <c r="BB69" s="43">
        <f t="shared" si="14"/>
        <v>0</v>
      </c>
      <c r="BC69" s="44" t="str">
        <f t="shared" si="15"/>
        <v>INR Zero Only</v>
      </c>
      <c r="IE69" s="21">
        <v>1.01</v>
      </c>
      <c r="IF69" s="21" t="s">
        <v>40</v>
      </c>
      <c r="IG69" s="21" t="s">
        <v>36</v>
      </c>
      <c r="IH69" s="21">
        <v>123.223</v>
      </c>
      <c r="II69" s="21" t="s">
        <v>38</v>
      </c>
    </row>
    <row r="70" spans="1:243" s="20" customFormat="1" ht="31.5" customHeight="1">
      <c r="A70" s="67">
        <v>52</v>
      </c>
      <c r="B70" s="30" t="s">
        <v>150</v>
      </c>
      <c r="C70" s="19" t="s">
        <v>186</v>
      </c>
      <c r="D70" s="32">
        <v>26</v>
      </c>
      <c r="E70" s="33" t="s">
        <v>84</v>
      </c>
      <c r="F70" s="32">
        <v>0</v>
      </c>
      <c r="G70" s="34"/>
      <c r="H70" s="35"/>
      <c r="I70" s="36" t="s">
        <v>39</v>
      </c>
      <c r="J70" s="33">
        <f t="shared" si="12"/>
        <v>1</v>
      </c>
      <c r="K70" s="34" t="s">
        <v>64</v>
      </c>
      <c r="L70" s="34" t="s">
        <v>7</v>
      </c>
      <c r="M70" s="37"/>
      <c r="N70" s="38"/>
      <c r="O70" s="38"/>
      <c r="P70" s="48"/>
      <c r="Q70" s="38"/>
      <c r="R70" s="38"/>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2">
        <f t="shared" si="13"/>
        <v>0</v>
      </c>
      <c r="BB70" s="43">
        <f t="shared" si="14"/>
        <v>0</v>
      </c>
      <c r="BC70" s="44" t="str">
        <f t="shared" si="15"/>
        <v>INR Zero Only</v>
      </c>
      <c r="IE70" s="21">
        <v>1.01</v>
      </c>
      <c r="IF70" s="21" t="s">
        <v>40</v>
      </c>
      <c r="IG70" s="21" t="s">
        <v>36</v>
      </c>
      <c r="IH70" s="21">
        <v>123.223</v>
      </c>
      <c r="II70" s="21" t="s">
        <v>38</v>
      </c>
    </row>
    <row r="71" spans="1:243" s="20" customFormat="1" ht="45" customHeight="1">
      <c r="A71" s="67">
        <v>53</v>
      </c>
      <c r="B71" s="31" t="s">
        <v>151</v>
      </c>
      <c r="C71" s="19" t="s">
        <v>187</v>
      </c>
      <c r="D71" s="32">
        <v>8</v>
      </c>
      <c r="E71" s="33" t="s">
        <v>84</v>
      </c>
      <c r="F71" s="32">
        <v>0</v>
      </c>
      <c r="G71" s="34"/>
      <c r="H71" s="35"/>
      <c r="I71" s="36" t="s">
        <v>39</v>
      </c>
      <c r="J71" s="33">
        <f aca="true" t="shared" si="16" ref="J71:J78">IF(I71="Less(-)",-1,1)</f>
        <v>1</v>
      </c>
      <c r="K71" s="34" t="s">
        <v>64</v>
      </c>
      <c r="L71" s="34" t="s">
        <v>7</v>
      </c>
      <c r="M71" s="37"/>
      <c r="N71" s="38"/>
      <c r="O71" s="38"/>
      <c r="P71" s="48"/>
      <c r="Q71" s="38"/>
      <c r="R71" s="38"/>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2">
        <f aca="true" t="shared" si="17" ref="BA71:BA78">total_amount_ba($B$2,$D$2,D71,F71,J71,K71,M71)</f>
        <v>0</v>
      </c>
      <c r="BB71" s="43">
        <f aca="true" t="shared" si="18" ref="BB71:BB78">BA71+SUM(N71:AZ71)</f>
        <v>0</v>
      </c>
      <c r="BC71" s="44" t="str">
        <f aca="true" t="shared" si="19" ref="BC71:BC78">SpellNumber(L71,BB71)</f>
        <v>INR Zero Only</v>
      </c>
      <c r="IE71" s="21">
        <v>1.01</v>
      </c>
      <c r="IF71" s="21" t="s">
        <v>40</v>
      </c>
      <c r="IG71" s="21" t="s">
        <v>36</v>
      </c>
      <c r="IH71" s="21">
        <v>123.223</v>
      </c>
      <c r="II71" s="21" t="s">
        <v>38</v>
      </c>
    </row>
    <row r="72" spans="1:243" s="20" customFormat="1" ht="18" customHeight="1">
      <c r="A72" s="67">
        <v>53.1</v>
      </c>
      <c r="B72" s="31" t="s">
        <v>152</v>
      </c>
      <c r="C72" s="19" t="s">
        <v>188</v>
      </c>
      <c r="D72" s="32">
        <v>4</v>
      </c>
      <c r="E72" s="33" t="s">
        <v>84</v>
      </c>
      <c r="F72" s="32">
        <v>0</v>
      </c>
      <c r="G72" s="34"/>
      <c r="H72" s="35"/>
      <c r="I72" s="36" t="s">
        <v>39</v>
      </c>
      <c r="J72" s="33">
        <f t="shared" si="16"/>
        <v>1</v>
      </c>
      <c r="K72" s="34" t="s">
        <v>64</v>
      </c>
      <c r="L72" s="34" t="s">
        <v>7</v>
      </c>
      <c r="M72" s="37"/>
      <c r="N72" s="38"/>
      <c r="O72" s="38"/>
      <c r="P72" s="48"/>
      <c r="Q72" s="38"/>
      <c r="R72" s="38"/>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2">
        <f t="shared" si="17"/>
        <v>0</v>
      </c>
      <c r="BB72" s="43">
        <f t="shared" si="18"/>
        <v>0</v>
      </c>
      <c r="BC72" s="44" t="str">
        <f t="shared" si="19"/>
        <v>INR Zero Only</v>
      </c>
      <c r="IE72" s="21">
        <v>1.01</v>
      </c>
      <c r="IF72" s="21" t="s">
        <v>40</v>
      </c>
      <c r="IG72" s="21" t="s">
        <v>36</v>
      </c>
      <c r="IH72" s="21">
        <v>123.223</v>
      </c>
      <c r="II72" s="21" t="s">
        <v>38</v>
      </c>
    </row>
    <row r="73" spans="1:243" s="20" customFormat="1" ht="17.25" customHeight="1">
      <c r="A73" s="67">
        <v>53.2</v>
      </c>
      <c r="B73" s="30" t="s">
        <v>153</v>
      </c>
      <c r="C73" s="19" t="s">
        <v>189</v>
      </c>
      <c r="D73" s="32">
        <v>2</v>
      </c>
      <c r="E73" s="33" t="s">
        <v>84</v>
      </c>
      <c r="F73" s="32">
        <v>0</v>
      </c>
      <c r="G73" s="34"/>
      <c r="H73" s="35"/>
      <c r="I73" s="36" t="s">
        <v>39</v>
      </c>
      <c r="J73" s="33">
        <f t="shared" si="16"/>
        <v>1</v>
      </c>
      <c r="K73" s="34" t="s">
        <v>64</v>
      </c>
      <c r="L73" s="34" t="s">
        <v>7</v>
      </c>
      <c r="M73" s="37"/>
      <c r="N73" s="38"/>
      <c r="O73" s="38"/>
      <c r="P73" s="48"/>
      <c r="Q73" s="38"/>
      <c r="R73" s="38"/>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2">
        <f t="shared" si="17"/>
        <v>0</v>
      </c>
      <c r="BB73" s="43">
        <f t="shared" si="18"/>
        <v>0</v>
      </c>
      <c r="BC73" s="44" t="str">
        <f t="shared" si="19"/>
        <v>INR Zero Only</v>
      </c>
      <c r="IE73" s="21">
        <v>1.01</v>
      </c>
      <c r="IF73" s="21" t="s">
        <v>40</v>
      </c>
      <c r="IG73" s="21" t="s">
        <v>36</v>
      </c>
      <c r="IH73" s="21">
        <v>123.223</v>
      </c>
      <c r="II73" s="21" t="s">
        <v>38</v>
      </c>
    </row>
    <row r="74" spans="1:243" s="20" customFormat="1" ht="43.5" customHeight="1">
      <c r="A74" s="67">
        <v>54</v>
      </c>
      <c r="B74" s="30" t="s">
        <v>154</v>
      </c>
      <c r="C74" s="19" t="s">
        <v>190</v>
      </c>
      <c r="D74" s="32">
        <v>5</v>
      </c>
      <c r="E74" s="33" t="s">
        <v>84</v>
      </c>
      <c r="F74" s="32">
        <v>0</v>
      </c>
      <c r="G74" s="34"/>
      <c r="H74" s="35"/>
      <c r="I74" s="36" t="s">
        <v>39</v>
      </c>
      <c r="J74" s="33">
        <f t="shared" si="16"/>
        <v>1</v>
      </c>
      <c r="K74" s="34" t="s">
        <v>64</v>
      </c>
      <c r="L74" s="34" t="s">
        <v>7</v>
      </c>
      <c r="M74" s="37"/>
      <c r="N74" s="38"/>
      <c r="O74" s="38"/>
      <c r="P74" s="48"/>
      <c r="Q74" s="38"/>
      <c r="R74" s="38"/>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2">
        <f t="shared" si="17"/>
        <v>0</v>
      </c>
      <c r="BB74" s="43">
        <f t="shared" si="18"/>
        <v>0</v>
      </c>
      <c r="BC74" s="44" t="str">
        <f t="shared" si="19"/>
        <v>INR Zero Only</v>
      </c>
      <c r="IE74" s="21">
        <v>1.01</v>
      </c>
      <c r="IF74" s="21" t="s">
        <v>40</v>
      </c>
      <c r="IG74" s="21" t="s">
        <v>36</v>
      </c>
      <c r="IH74" s="21">
        <v>123.223</v>
      </c>
      <c r="II74" s="21" t="s">
        <v>38</v>
      </c>
    </row>
    <row r="75" spans="1:243" s="20" customFormat="1" ht="48.75" customHeight="1">
      <c r="A75" s="67">
        <v>55</v>
      </c>
      <c r="B75" s="70" t="s">
        <v>155</v>
      </c>
      <c r="C75" s="19" t="s">
        <v>191</v>
      </c>
      <c r="D75" s="32">
        <v>28</v>
      </c>
      <c r="E75" s="33" t="s">
        <v>84</v>
      </c>
      <c r="F75" s="32">
        <v>0</v>
      </c>
      <c r="G75" s="34"/>
      <c r="H75" s="35"/>
      <c r="I75" s="36" t="s">
        <v>39</v>
      </c>
      <c r="J75" s="33">
        <f t="shared" si="16"/>
        <v>1</v>
      </c>
      <c r="K75" s="34" t="s">
        <v>64</v>
      </c>
      <c r="L75" s="34" t="s">
        <v>7</v>
      </c>
      <c r="M75" s="37"/>
      <c r="N75" s="38"/>
      <c r="O75" s="38"/>
      <c r="P75" s="48"/>
      <c r="Q75" s="38"/>
      <c r="R75" s="38"/>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2">
        <f t="shared" si="17"/>
        <v>0</v>
      </c>
      <c r="BB75" s="43">
        <f t="shared" si="18"/>
        <v>0</v>
      </c>
      <c r="BC75" s="44" t="str">
        <f t="shared" si="19"/>
        <v>INR Zero Only</v>
      </c>
      <c r="IE75" s="21">
        <v>1.01</v>
      </c>
      <c r="IF75" s="21" t="s">
        <v>40</v>
      </c>
      <c r="IG75" s="21" t="s">
        <v>36</v>
      </c>
      <c r="IH75" s="21">
        <v>123.223</v>
      </c>
      <c r="II75" s="21" t="s">
        <v>38</v>
      </c>
    </row>
    <row r="76" spans="1:243" s="20" customFormat="1" ht="37.5" customHeight="1">
      <c r="A76" s="67">
        <v>56</v>
      </c>
      <c r="B76" s="30" t="s">
        <v>208</v>
      </c>
      <c r="C76" s="19" t="s">
        <v>192</v>
      </c>
      <c r="D76" s="32">
        <v>80</v>
      </c>
      <c r="E76" s="33" t="s">
        <v>126</v>
      </c>
      <c r="F76" s="32">
        <v>0</v>
      </c>
      <c r="G76" s="34"/>
      <c r="H76" s="35"/>
      <c r="I76" s="36" t="s">
        <v>39</v>
      </c>
      <c r="J76" s="33">
        <f t="shared" si="16"/>
        <v>1</v>
      </c>
      <c r="K76" s="34" t="s">
        <v>64</v>
      </c>
      <c r="L76" s="34" t="s">
        <v>7</v>
      </c>
      <c r="M76" s="37"/>
      <c r="N76" s="38"/>
      <c r="O76" s="38"/>
      <c r="P76" s="48"/>
      <c r="Q76" s="38"/>
      <c r="R76" s="38"/>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2">
        <f t="shared" si="17"/>
        <v>0</v>
      </c>
      <c r="BB76" s="43">
        <f t="shared" si="18"/>
        <v>0</v>
      </c>
      <c r="BC76" s="44" t="str">
        <f t="shared" si="19"/>
        <v>INR Zero Only</v>
      </c>
      <c r="IE76" s="21">
        <v>1.01</v>
      </c>
      <c r="IF76" s="21" t="s">
        <v>40</v>
      </c>
      <c r="IG76" s="21" t="s">
        <v>36</v>
      </c>
      <c r="IH76" s="21">
        <v>123.223</v>
      </c>
      <c r="II76" s="21" t="s">
        <v>38</v>
      </c>
    </row>
    <row r="77" spans="1:243" s="20" customFormat="1" ht="21" customHeight="1">
      <c r="A77" s="67">
        <v>56.1</v>
      </c>
      <c r="B77" s="30" t="s">
        <v>156</v>
      </c>
      <c r="C77" s="19" t="s">
        <v>193</v>
      </c>
      <c r="D77" s="32">
        <v>30</v>
      </c>
      <c r="E77" s="33" t="s">
        <v>126</v>
      </c>
      <c r="F77" s="32">
        <v>0</v>
      </c>
      <c r="G77" s="34"/>
      <c r="H77" s="35"/>
      <c r="I77" s="36" t="s">
        <v>39</v>
      </c>
      <c r="J77" s="33">
        <f t="shared" si="16"/>
        <v>1</v>
      </c>
      <c r="K77" s="34" t="s">
        <v>64</v>
      </c>
      <c r="L77" s="34" t="s">
        <v>7</v>
      </c>
      <c r="M77" s="37"/>
      <c r="N77" s="38"/>
      <c r="O77" s="38"/>
      <c r="P77" s="48"/>
      <c r="Q77" s="38"/>
      <c r="R77" s="38"/>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2">
        <f t="shared" si="17"/>
        <v>0</v>
      </c>
      <c r="BB77" s="43">
        <f t="shared" si="18"/>
        <v>0</v>
      </c>
      <c r="BC77" s="44" t="str">
        <f t="shared" si="19"/>
        <v>INR Zero Only</v>
      </c>
      <c r="IE77" s="21">
        <v>1.01</v>
      </c>
      <c r="IF77" s="21" t="s">
        <v>40</v>
      </c>
      <c r="IG77" s="21" t="s">
        <v>36</v>
      </c>
      <c r="IH77" s="21">
        <v>123.223</v>
      </c>
      <c r="II77" s="21" t="s">
        <v>38</v>
      </c>
    </row>
    <row r="78" spans="1:243" s="20" customFormat="1" ht="21.75" customHeight="1">
      <c r="A78" s="67">
        <v>56.2</v>
      </c>
      <c r="B78" s="30" t="s">
        <v>157</v>
      </c>
      <c r="C78" s="19" t="s">
        <v>194</v>
      </c>
      <c r="D78" s="32">
        <v>30</v>
      </c>
      <c r="E78" s="33" t="s">
        <v>126</v>
      </c>
      <c r="F78" s="32">
        <v>0</v>
      </c>
      <c r="G78" s="34"/>
      <c r="H78" s="35"/>
      <c r="I78" s="36" t="s">
        <v>39</v>
      </c>
      <c r="J78" s="33">
        <f t="shared" si="16"/>
        <v>1</v>
      </c>
      <c r="K78" s="34" t="s">
        <v>64</v>
      </c>
      <c r="L78" s="34" t="s">
        <v>7</v>
      </c>
      <c r="M78" s="37"/>
      <c r="N78" s="38"/>
      <c r="O78" s="38"/>
      <c r="P78" s="48"/>
      <c r="Q78" s="38"/>
      <c r="R78" s="38"/>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2">
        <f t="shared" si="17"/>
        <v>0</v>
      </c>
      <c r="BB78" s="43">
        <f t="shared" si="18"/>
        <v>0</v>
      </c>
      <c r="BC78" s="44" t="str">
        <f t="shared" si="19"/>
        <v>INR Zero Only</v>
      </c>
      <c r="IE78" s="21">
        <v>1.01</v>
      </c>
      <c r="IF78" s="21" t="s">
        <v>40</v>
      </c>
      <c r="IG78" s="21" t="s">
        <v>36</v>
      </c>
      <c r="IH78" s="21">
        <v>123.223</v>
      </c>
      <c r="II78" s="21" t="s">
        <v>38</v>
      </c>
    </row>
    <row r="79" spans="1:243" s="20" customFormat="1" ht="30.75" customHeight="1">
      <c r="A79" s="67">
        <v>57</v>
      </c>
      <c r="B79" s="30" t="s">
        <v>158</v>
      </c>
      <c r="C79" s="19" t="s">
        <v>195</v>
      </c>
      <c r="D79" s="32">
        <v>3</v>
      </c>
      <c r="E79" s="33" t="s">
        <v>129</v>
      </c>
      <c r="F79" s="32">
        <v>0</v>
      </c>
      <c r="G79" s="34"/>
      <c r="H79" s="35"/>
      <c r="I79" s="36" t="s">
        <v>39</v>
      </c>
      <c r="J79" s="33">
        <f aca="true" t="shared" si="20" ref="J79:J91">IF(I79="Less(-)",-1,1)</f>
        <v>1</v>
      </c>
      <c r="K79" s="34" t="s">
        <v>64</v>
      </c>
      <c r="L79" s="34" t="s">
        <v>7</v>
      </c>
      <c r="M79" s="37"/>
      <c r="N79" s="38"/>
      <c r="O79" s="38"/>
      <c r="P79" s="48"/>
      <c r="Q79" s="38"/>
      <c r="R79" s="38"/>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2">
        <f aca="true" t="shared" si="21" ref="BA79:BA91">total_amount_ba($B$2,$D$2,D79,F79,J79,K79,M79)</f>
        <v>0</v>
      </c>
      <c r="BB79" s="43">
        <f aca="true" t="shared" si="22" ref="BB79:BB91">BA79+SUM(N79:AZ79)</f>
        <v>0</v>
      </c>
      <c r="BC79" s="44" t="str">
        <f aca="true" t="shared" si="23" ref="BC79:BC91">SpellNumber(L79,BB79)</f>
        <v>INR Zero Only</v>
      </c>
      <c r="IE79" s="21">
        <v>1.01</v>
      </c>
      <c r="IF79" s="21" t="s">
        <v>40</v>
      </c>
      <c r="IG79" s="21" t="s">
        <v>36</v>
      </c>
      <c r="IH79" s="21">
        <v>123.223</v>
      </c>
      <c r="II79" s="21" t="s">
        <v>38</v>
      </c>
    </row>
    <row r="80" spans="1:243" s="20" customFormat="1" ht="41.25" customHeight="1">
      <c r="A80" s="67">
        <v>58</v>
      </c>
      <c r="B80" s="30" t="s">
        <v>212</v>
      </c>
      <c r="C80" s="19" t="s">
        <v>196</v>
      </c>
      <c r="D80" s="32">
        <v>20</v>
      </c>
      <c r="E80" s="33" t="s">
        <v>84</v>
      </c>
      <c r="F80" s="32">
        <v>0</v>
      </c>
      <c r="G80" s="34"/>
      <c r="H80" s="35"/>
      <c r="I80" s="36" t="s">
        <v>39</v>
      </c>
      <c r="J80" s="33">
        <f aca="true" t="shared" si="24" ref="J80:J86">IF(I80="Less(-)",-1,1)</f>
        <v>1</v>
      </c>
      <c r="K80" s="34" t="s">
        <v>64</v>
      </c>
      <c r="L80" s="34" t="s">
        <v>7</v>
      </c>
      <c r="M80" s="37"/>
      <c r="N80" s="38"/>
      <c r="O80" s="38"/>
      <c r="P80" s="48"/>
      <c r="Q80" s="38"/>
      <c r="R80" s="38"/>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2">
        <f aca="true" t="shared" si="25" ref="BA80:BA86">total_amount_ba($B$2,$D$2,D80,F80,J80,K80,M80)</f>
        <v>0</v>
      </c>
      <c r="BB80" s="43">
        <f aca="true" t="shared" si="26" ref="BB80:BB86">BA80+SUM(N80:AZ80)</f>
        <v>0</v>
      </c>
      <c r="BC80" s="44" t="str">
        <f aca="true" t="shared" si="27" ref="BC80:BC86">SpellNumber(L80,BB80)</f>
        <v>INR Zero Only</v>
      </c>
      <c r="IE80" s="21">
        <v>1.01</v>
      </c>
      <c r="IF80" s="21" t="s">
        <v>40</v>
      </c>
      <c r="IG80" s="21" t="s">
        <v>36</v>
      </c>
      <c r="IH80" s="21">
        <v>123.223</v>
      </c>
      <c r="II80" s="21" t="s">
        <v>38</v>
      </c>
    </row>
    <row r="81" spans="1:243" s="20" customFormat="1" ht="135" customHeight="1">
      <c r="A81" s="67">
        <v>59</v>
      </c>
      <c r="B81" s="31" t="s">
        <v>213</v>
      </c>
      <c r="C81" s="19" t="s">
        <v>197</v>
      </c>
      <c r="D81" s="32">
        <v>3</v>
      </c>
      <c r="E81" s="33" t="s">
        <v>84</v>
      </c>
      <c r="F81" s="32">
        <v>0</v>
      </c>
      <c r="G81" s="34"/>
      <c r="H81" s="35"/>
      <c r="I81" s="36" t="s">
        <v>39</v>
      </c>
      <c r="J81" s="33">
        <f t="shared" si="24"/>
        <v>1</v>
      </c>
      <c r="K81" s="34" t="s">
        <v>64</v>
      </c>
      <c r="L81" s="34" t="s">
        <v>7</v>
      </c>
      <c r="M81" s="37"/>
      <c r="N81" s="38"/>
      <c r="O81" s="38"/>
      <c r="P81" s="48"/>
      <c r="Q81" s="38"/>
      <c r="R81" s="38"/>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2">
        <f t="shared" si="25"/>
        <v>0</v>
      </c>
      <c r="BB81" s="43">
        <f t="shared" si="26"/>
        <v>0</v>
      </c>
      <c r="BC81" s="44" t="str">
        <f t="shared" si="27"/>
        <v>INR Zero Only</v>
      </c>
      <c r="IE81" s="21">
        <v>1.01</v>
      </c>
      <c r="IF81" s="21" t="s">
        <v>40</v>
      </c>
      <c r="IG81" s="21" t="s">
        <v>36</v>
      </c>
      <c r="IH81" s="21">
        <v>123.223</v>
      </c>
      <c r="II81" s="21" t="s">
        <v>38</v>
      </c>
    </row>
    <row r="82" spans="1:243" s="20" customFormat="1" ht="50.25" customHeight="1">
      <c r="A82" s="67">
        <v>60</v>
      </c>
      <c r="B82" s="30" t="s">
        <v>159</v>
      </c>
      <c r="C82" s="19" t="s">
        <v>198</v>
      </c>
      <c r="D82" s="32">
        <v>1</v>
      </c>
      <c r="E82" s="33" t="s">
        <v>84</v>
      </c>
      <c r="F82" s="32">
        <v>0</v>
      </c>
      <c r="G82" s="34"/>
      <c r="H82" s="35"/>
      <c r="I82" s="36" t="s">
        <v>39</v>
      </c>
      <c r="J82" s="33">
        <f t="shared" si="24"/>
        <v>1</v>
      </c>
      <c r="K82" s="34" t="s">
        <v>64</v>
      </c>
      <c r="L82" s="34" t="s">
        <v>7</v>
      </c>
      <c r="M82" s="37"/>
      <c r="N82" s="38"/>
      <c r="O82" s="38"/>
      <c r="P82" s="48"/>
      <c r="Q82" s="38"/>
      <c r="R82" s="38"/>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2">
        <f t="shared" si="25"/>
        <v>0</v>
      </c>
      <c r="BB82" s="43">
        <f t="shared" si="26"/>
        <v>0</v>
      </c>
      <c r="BC82" s="44" t="str">
        <f t="shared" si="27"/>
        <v>INR Zero Only</v>
      </c>
      <c r="IE82" s="21">
        <v>1.01</v>
      </c>
      <c r="IF82" s="21" t="s">
        <v>40</v>
      </c>
      <c r="IG82" s="21" t="s">
        <v>36</v>
      </c>
      <c r="IH82" s="21">
        <v>123.223</v>
      </c>
      <c r="II82" s="21" t="s">
        <v>38</v>
      </c>
    </row>
    <row r="83" spans="1:243" s="20" customFormat="1" ht="69" customHeight="1">
      <c r="A83" s="67">
        <v>61</v>
      </c>
      <c r="B83" s="30" t="s">
        <v>160</v>
      </c>
      <c r="C83" s="19" t="s">
        <v>199</v>
      </c>
      <c r="D83" s="32">
        <v>3</v>
      </c>
      <c r="E83" s="33" t="s">
        <v>84</v>
      </c>
      <c r="F83" s="32">
        <v>0</v>
      </c>
      <c r="G83" s="34"/>
      <c r="H83" s="35"/>
      <c r="I83" s="36" t="s">
        <v>39</v>
      </c>
      <c r="J83" s="33">
        <f t="shared" si="24"/>
        <v>1</v>
      </c>
      <c r="K83" s="34" t="s">
        <v>64</v>
      </c>
      <c r="L83" s="34" t="s">
        <v>7</v>
      </c>
      <c r="M83" s="37"/>
      <c r="N83" s="38"/>
      <c r="O83" s="38"/>
      <c r="P83" s="48"/>
      <c r="Q83" s="38"/>
      <c r="R83" s="38"/>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2">
        <f t="shared" si="25"/>
        <v>0</v>
      </c>
      <c r="BB83" s="43">
        <f t="shared" si="26"/>
        <v>0</v>
      </c>
      <c r="BC83" s="44" t="str">
        <f t="shared" si="27"/>
        <v>INR Zero Only</v>
      </c>
      <c r="IE83" s="21">
        <v>1.01</v>
      </c>
      <c r="IF83" s="21" t="s">
        <v>40</v>
      </c>
      <c r="IG83" s="21" t="s">
        <v>36</v>
      </c>
      <c r="IH83" s="21">
        <v>123.223</v>
      </c>
      <c r="II83" s="21" t="s">
        <v>38</v>
      </c>
    </row>
    <row r="84" spans="1:243" s="20" customFormat="1" ht="141" customHeight="1">
      <c r="A84" s="67">
        <v>62</v>
      </c>
      <c r="B84" s="30" t="s">
        <v>214</v>
      </c>
      <c r="C84" s="19" t="s">
        <v>200</v>
      </c>
      <c r="D84" s="32">
        <v>2938.36</v>
      </c>
      <c r="E84" s="33" t="s">
        <v>128</v>
      </c>
      <c r="F84" s="32">
        <v>0</v>
      </c>
      <c r="G84" s="34"/>
      <c r="H84" s="35"/>
      <c r="I84" s="36" t="s">
        <v>39</v>
      </c>
      <c r="J84" s="33">
        <f t="shared" si="24"/>
        <v>1</v>
      </c>
      <c r="K84" s="34" t="s">
        <v>64</v>
      </c>
      <c r="L84" s="34" t="s">
        <v>7</v>
      </c>
      <c r="M84" s="37"/>
      <c r="N84" s="38"/>
      <c r="O84" s="38"/>
      <c r="P84" s="48"/>
      <c r="Q84" s="38"/>
      <c r="R84" s="38"/>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2">
        <f t="shared" si="25"/>
        <v>0</v>
      </c>
      <c r="BB84" s="43">
        <f t="shared" si="26"/>
        <v>0</v>
      </c>
      <c r="BC84" s="44" t="str">
        <f t="shared" si="27"/>
        <v>INR Zero Only</v>
      </c>
      <c r="IE84" s="21">
        <v>1.01</v>
      </c>
      <c r="IF84" s="21" t="s">
        <v>40</v>
      </c>
      <c r="IG84" s="21" t="s">
        <v>36</v>
      </c>
      <c r="IH84" s="21">
        <v>123.223</v>
      </c>
      <c r="II84" s="21" t="s">
        <v>38</v>
      </c>
    </row>
    <row r="85" spans="1:243" s="20" customFormat="1" ht="166.5" customHeight="1">
      <c r="A85" s="67">
        <v>63</v>
      </c>
      <c r="B85" s="30" t="s">
        <v>216</v>
      </c>
      <c r="C85" s="19" t="s">
        <v>201</v>
      </c>
      <c r="D85" s="32">
        <v>552.23</v>
      </c>
      <c r="E85" s="33" t="s">
        <v>128</v>
      </c>
      <c r="F85" s="32">
        <v>0</v>
      </c>
      <c r="G85" s="34"/>
      <c r="H85" s="35"/>
      <c r="I85" s="36" t="s">
        <v>39</v>
      </c>
      <c r="J85" s="33">
        <f t="shared" si="24"/>
        <v>1</v>
      </c>
      <c r="K85" s="34" t="s">
        <v>64</v>
      </c>
      <c r="L85" s="34" t="s">
        <v>7</v>
      </c>
      <c r="M85" s="37"/>
      <c r="N85" s="38"/>
      <c r="O85" s="38"/>
      <c r="P85" s="48"/>
      <c r="Q85" s="38"/>
      <c r="R85" s="38"/>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2">
        <f t="shared" si="25"/>
        <v>0</v>
      </c>
      <c r="BB85" s="43">
        <f t="shared" si="26"/>
        <v>0</v>
      </c>
      <c r="BC85" s="44" t="str">
        <f t="shared" si="27"/>
        <v>INR Zero Only</v>
      </c>
      <c r="IE85" s="21">
        <v>1.01</v>
      </c>
      <c r="IF85" s="21" t="s">
        <v>40</v>
      </c>
      <c r="IG85" s="21" t="s">
        <v>36</v>
      </c>
      <c r="IH85" s="21">
        <v>123.223</v>
      </c>
      <c r="II85" s="21" t="s">
        <v>38</v>
      </c>
    </row>
    <row r="86" spans="1:243" s="20" customFormat="1" ht="79.5" customHeight="1">
      <c r="A86" s="67">
        <v>64</v>
      </c>
      <c r="B86" s="30" t="s">
        <v>161</v>
      </c>
      <c r="C86" s="19" t="s">
        <v>202</v>
      </c>
      <c r="D86" s="32">
        <v>110.27</v>
      </c>
      <c r="E86" s="33" t="s">
        <v>127</v>
      </c>
      <c r="F86" s="32">
        <v>0</v>
      </c>
      <c r="G86" s="34"/>
      <c r="H86" s="35"/>
      <c r="I86" s="36" t="s">
        <v>39</v>
      </c>
      <c r="J86" s="33">
        <f t="shared" si="24"/>
        <v>1</v>
      </c>
      <c r="K86" s="34" t="s">
        <v>64</v>
      </c>
      <c r="L86" s="34" t="s">
        <v>7</v>
      </c>
      <c r="M86" s="37"/>
      <c r="N86" s="38"/>
      <c r="O86" s="38"/>
      <c r="P86" s="48"/>
      <c r="Q86" s="38"/>
      <c r="R86" s="38"/>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2">
        <f t="shared" si="25"/>
        <v>0</v>
      </c>
      <c r="BB86" s="43">
        <f t="shared" si="26"/>
        <v>0</v>
      </c>
      <c r="BC86" s="44" t="str">
        <f t="shared" si="27"/>
        <v>INR Zero Only</v>
      </c>
      <c r="IE86" s="21">
        <v>1.01</v>
      </c>
      <c r="IF86" s="21" t="s">
        <v>40</v>
      </c>
      <c r="IG86" s="21" t="s">
        <v>36</v>
      </c>
      <c r="IH86" s="21">
        <v>123.223</v>
      </c>
      <c r="II86" s="21" t="s">
        <v>38</v>
      </c>
    </row>
    <row r="87" spans="1:243" s="20" customFormat="1" ht="64.5" customHeight="1">
      <c r="A87" s="67">
        <v>65</v>
      </c>
      <c r="B87" s="30" t="s">
        <v>162</v>
      </c>
      <c r="C87" s="19" t="s">
        <v>203</v>
      </c>
      <c r="D87" s="32">
        <v>353.38</v>
      </c>
      <c r="E87" s="33" t="s">
        <v>127</v>
      </c>
      <c r="F87" s="32">
        <v>0</v>
      </c>
      <c r="G87" s="34"/>
      <c r="H87" s="35"/>
      <c r="I87" s="36" t="s">
        <v>39</v>
      </c>
      <c r="J87" s="33">
        <f t="shared" si="20"/>
        <v>1</v>
      </c>
      <c r="K87" s="34" t="s">
        <v>64</v>
      </c>
      <c r="L87" s="34" t="s">
        <v>7</v>
      </c>
      <c r="M87" s="37"/>
      <c r="N87" s="38"/>
      <c r="O87" s="38"/>
      <c r="P87" s="48"/>
      <c r="Q87" s="38"/>
      <c r="R87" s="38"/>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2">
        <f t="shared" si="21"/>
        <v>0</v>
      </c>
      <c r="BB87" s="43">
        <f t="shared" si="22"/>
        <v>0</v>
      </c>
      <c r="BC87" s="44" t="str">
        <f t="shared" si="23"/>
        <v>INR Zero Only</v>
      </c>
      <c r="IE87" s="21">
        <v>1.01</v>
      </c>
      <c r="IF87" s="21" t="s">
        <v>40</v>
      </c>
      <c r="IG87" s="21" t="s">
        <v>36</v>
      </c>
      <c r="IH87" s="21">
        <v>123.223</v>
      </c>
      <c r="II87" s="21" t="s">
        <v>38</v>
      </c>
    </row>
    <row r="88" spans="1:243" s="20" customFormat="1" ht="85.5" customHeight="1">
      <c r="A88" s="67">
        <v>66</v>
      </c>
      <c r="B88" s="30" t="s">
        <v>215</v>
      </c>
      <c r="C88" s="19" t="s">
        <v>204</v>
      </c>
      <c r="D88" s="32">
        <v>22</v>
      </c>
      <c r="E88" s="33" t="s">
        <v>129</v>
      </c>
      <c r="F88" s="32">
        <v>0</v>
      </c>
      <c r="G88" s="34"/>
      <c r="H88" s="35"/>
      <c r="I88" s="36" t="s">
        <v>39</v>
      </c>
      <c r="J88" s="33">
        <f t="shared" si="20"/>
        <v>1</v>
      </c>
      <c r="K88" s="34" t="s">
        <v>64</v>
      </c>
      <c r="L88" s="34" t="s">
        <v>7</v>
      </c>
      <c r="M88" s="37"/>
      <c r="N88" s="38"/>
      <c r="O88" s="38"/>
      <c r="P88" s="48"/>
      <c r="Q88" s="38"/>
      <c r="R88" s="38"/>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2">
        <f t="shared" si="21"/>
        <v>0</v>
      </c>
      <c r="BB88" s="43">
        <f t="shared" si="22"/>
        <v>0</v>
      </c>
      <c r="BC88" s="44" t="str">
        <f t="shared" si="23"/>
        <v>INR Zero Only</v>
      </c>
      <c r="IE88" s="21">
        <v>1.01</v>
      </c>
      <c r="IF88" s="21" t="s">
        <v>40</v>
      </c>
      <c r="IG88" s="21" t="s">
        <v>36</v>
      </c>
      <c r="IH88" s="21">
        <v>123.223</v>
      </c>
      <c r="II88" s="21" t="s">
        <v>38</v>
      </c>
    </row>
    <row r="89" spans="1:243" s="20" customFormat="1" ht="41.25" customHeight="1">
      <c r="A89" s="67">
        <v>67</v>
      </c>
      <c r="B89" s="31" t="s">
        <v>163</v>
      </c>
      <c r="C89" s="19" t="s">
        <v>205</v>
      </c>
      <c r="D89" s="32">
        <v>100</v>
      </c>
      <c r="E89" s="33" t="s">
        <v>126</v>
      </c>
      <c r="F89" s="32">
        <v>0</v>
      </c>
      <c r="G89" s="34"/>
      <c r="H89" s="35"/>
      <c r="I89" s="36" t="s">
        <v>39</v>
      </c>
      <c r="J89" s="33">
        <f t="shared" si="20"/>
        <v>1</v>
      </c>
      <c r="K89" s="34" t="s">
        <v>64</v>
      </c>
      <c r="L89" s="34" t="s">
        <v>7</v>
      </c>
      <c r="M89" s="37"/>
      <c r="N89" s="38"/>
      <c r="O89" s="38"/>
      <c r="P89" s="48"/>
      <c r="Q89" s="38"/>
      <c r="R89" s="38"/>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2">
        <f t="shared" si="21"/>
        <v>0</v>
      </c>
      <c r="BB89" s="43">
        <f t="shared" si="22"/>
        <v>0</v>
      </c>
      <c r="BC89" s="44" t="str">
        <f t="shared" si="23"/>
        <v>INR Zero Only</v>
      </c>
      <c r="IE89" s="21">
        <v>1.01</v>
      </c>
      <c r="IF89" s="21" t="s">
        <v>40</v>
      </c>
      <c r="IG89" s="21" t="s">
        <v>36</v>
      </c>
      <c r="IH89" s="21">
        <v>123.223</v>
      </c>
      <c r="II89" s="21" t="s">
        <v>38</v>
      </c>
    </row>
    <row r="90" spans="1:243" s="20" customFormat="1" ht="46.5" customHeight="1">
      <c r="A90" s="67">
        <v>68</v>
      </c>
      <c r="B90" s="31" t="s">
        <v>164</v>
      </c>
      <c r="C90" s="19" t="s">
        <v>206</v>
      </c>
      <c r="D90" s="32">
        <v>26</v>
      </c>
      <c r="E90" s="33" t="s">
        <v>129</v>
      </c>
      <c r="F90" s="32">
        <v>0</v>
      </c>
      <c r="G90" s="34"/>
      <c r="H90" s="35"/>
      <c r="I90" s="36" t="s">
        <v>39</v>
      </c>
      <c r="J90" s="33">
        <f t="shared" si="20"/>
        <v>1</v>
      </c>
      <c r="K90" s="34" t="s">
        <v>64</v>
      </c>
      <c r="L90" s="34" t="s">
        <v>7</v>
      </c>
      <c r="M90" s="37"/>
      <c r="N90" s="38"/>
      <c r="O90" s="38"/>
      <c r="P90" s="48"/>
      <c r="Q90" s="38"/>
      <c r="R90" s="38"/>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2">
        <f t="shared" si="21"/>
        <v>0</v>
      </c>
      <c r="BB90" s="43">
        <f t="shared" si="22"/>
        <v>0</v>
      </c>
      <c r="BC90" s="44" t="str">
        <f t="shared" si="23"/>
        <v>INR Zero Only</v>
      </c>
      <c r="IE90" s="21">
        <v>1.01</v>
      </c>
      <c r="IF90" s="21" t="s">
        <v>40</v>
      </c>
      <c r="IG90" s="21" t="s">
        <v>36</v>
      </c>
      <c r="IH90" s="21">
        <v>123.223</v>
      </c>
      <c r="II90" s="21" t="s">
        <v>38</v>
      </c>
    </row>
    <row r="91" spans="1:243" s="20" customFormat="1" ht="34.5" customHeight="1">
      <c r="A91" s="67">
        <v>69</v>
      </c>
      <c r="B91" s="31" t="s">
        <v>165</v>
      </c>
      <c r="C91" s="19" t="s">
        <v>207</v>
      </c>
      <c r="D91" s="32">
        <v>38.87</v>
      </c>
      <c r="E91" s="33" t="s">
        <v>127</v>
      </c>
      <c r="F91" s="32">
        <v>0</v>
      </c>
      <c r="G91" s="34"/>
      <c r="H91" s="35"/>
      <c r="I91" s="36" t="s">
        <v>39</v>
      </c>
      <c r="J91" s="33">
        <f t="shared" si="20"/>
        <v>1</v>
      </c>
      <c r="K91" s="34" t="s">
        <v>64</v>
      </c>
      <c r="L91" s="34" t="s">
        <v>7</v>
      </c>
      <c r="M91" s="37"/>
      <c r="N91" s="38"/>
      <c r="O91" s="38"/>
      <c r="P91" s="48"/>
      <c r="Q91" s="38"/>
      <c r="R91" s="38"/>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2">
        <f t="shared" si="21"/>
        <v>0</v>
      </c>
      <c r="BB91" s="43">
        <f t="shared" si="22"/>
        <v>0</v>
      </c>
      <c r="BC91" s="44" t="str">
        <f t="shared" si="23"/>
        <v>INR Zero Only</v>
      </c>
      <c r="IE91" s="21">
        <v>1.01</v>
      </c>
      <c r="IF91" s="21" t="s">
        <v>40</v>
      </c>
      <c r="IG91" s="21" t="s">
        <v>36</v>
      </c>
      <c r="IH91" s="21">
        <v>123.223</v>
      </c>
      <c r="II91" s="21" t="s">
        <v>38</v>
      </c>
    </row>
    <row r="92" spans="1:243" s="20" customFormat="1" ht="24" customHeight="1">
      <c r="A92" s="22" t="s">
        <v>62</v>
      </c>
      <c r="B92" s="22"/>
      <c r="C92" s="63"/>
      <c r="D92" s="64"/>
      <c r="E92" s="64"/>
      <c r="F92" s="64"/>
      <c r="G92" s="64"/>
      <c r="H92" s="65"/>
      <c r="I92" s="65"/>
      <c r="J92" s="65"/>
      <c r="K92" s="65"/>
      <c r="L92" s="64"/>
      <c r="M92" s="45"/>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46">
        <f>SUM(BA13:BA91)</f>
        <v>0</v>
      </c>
      <c r="BB92" s="46">
        <f>SUM(BB13:BB91)</f>
        <v>0</v>
      </c>
      <c r="BC92" s="47" t="str">
        <f>SpellNumber($E$2,BB92)</f>
        <v>INR Zero Only</v>
      </c>
      <c r="IE92" s="21">
        <v>4</v>
      </c>
      <c r="IF92" s="21" t="s">
        <v>42</v>
      </c>
      <c r="IG92" s="21" t="s">
        <v>61</v>
      </c>
      <c r="IH92" s="21">
        <v>10</v>
      </c>
      <c r="II92" s="21" t="s">
        <v>38</v>
      </c>
    </row>
    <row r="93" spans="1:243" s="23" customFormat="1" ht="39" customHeight="1" hidden="1">
      <c r="A93" s="49" t="s">
        <v>66</v>
      </c>
      <c r="B93" s="50"/>
      <c r="C93" s="51"/>
      <c r="D93" s="52"/>
      <c r="E93" s="53" t="s">
        <v>63</v>
      </c>
      <c r="F93" s="54"/>
      <c r="G93" s="55"/>
      <c r="H93" s="56"/>
      <c r="I93" s="56"/>
      <c r="J93" s="56"/>
      <c r="K93" s="57"/>
      <c r="L93" s="58"/>
      <c r="M93" s="59"/>
      <c r="O93" s="20"/>
      <c r="P93" s="20"/>
      <c r="Q93" s="20"/>
      <c r="R93" s="20"/>
      <c r="S93" s="20"/>
      <c r="BA93" s="60">
        <f>IF(ISBLANK(F93),0,IF(E93="Excess (+)",ROUND(BA92+(BA92*F93),2),IF(E93="Less (-)",ROUND(BA92+(BA92*F93*(-1)),2),0)))</f>
        <v>0</v>
      </c>
      <c r="BB93" s="61">
        <f>ROUND(BA93,0)</f>
        <v>0</v>
      </c>
      <c r="BC93" s="62" t="str">
        <f>SpellNumber(L93,BB93)</f>
        <v> Zero Only</v>
      </c>
      <c r="IE93" s="24"/>
      <c r="IF93" s="24"/>
      <c r="IG93" s="24"/>
      <c r="IH93" s="24"/>
      <c r="II93" s="24"/>
    </row>
    <row r="94" spans="1:243" s="23" customFormat="1" ht="32.25" customHeight="1">
      <c r="A94" s="22" t="s">
        <v>65</v>
      </c>
      <c r="B94" s="22"/>
      <c r="C94" s="83" t="str">
        <f>SpellNumber($E$2,BB92)</f>
        <v>INR Zero Only</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5"/>
      <c r="IE94" s="24"/>
      <c r="IF94" s="24"/>
      <c r="IG94" s="24"/>
      <c r="IH94" s="24"/>
      <c r="II94" s="24"/>
    </row>
    <row r="95" spans="3:243" s="14" customFormat="1" ht="15">
      <c r="C95" s="25"/>
      <c r="D95" s="25"/>
      <c r="E95" s="25"/>
      <c r="F95" s="25"/>
      <c r="G95" s="25"/>
      <c r="H95" s="25"/>
      <c r="I95" s="25"/>
      <c r="J95" s="25"/>
      <c r="K95" s="25"/>
      <c r="L95" s="25"/>
      <c r="M95" s="25"/>
      <c r="O95" s="25"/>
      <c r="BA95" s="25"/>
      <c r="BC95" s="25"/>
      <c r="IE95" s="15"/>
      <c r="IF95" s="15"/>
      <c r="IG95" s="15"/>
      <c r="IH95" s="15"/>
      <c r="II95" s="15"/>
    </row>
  </sheetData>
  <sheetProtection password="ACE1" sheet="1" selectLockedCells="1"/>
  <mergeCells count="8">
    <mergeCell ref="A9:BC9"/>
    <mergeCell ref="C94:BC9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3">
      <formula1>IF(ISBLANK(F93),$A$3:$C$3,$B$3:$C$3)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3">
      <formula1>0</formula1>
      <formula2>IF(E93&lt;&gt;"Select",99.9,0)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3">
      <formula1>IF(E93&lt;&gt;"Select",0,-1)</formula1>
      <formula2>IF(E93&lt;&gt;"Select",99.99,-1)</formula2>
    </dataValidation>
    <dataValidation type="list" allowBlank="1" showInputMessage="1" showErrorMessage="1" sqref="L79 L80 L81 L82 L83 L84 L85 L86 L87 L88 L89 L90 L13 L14 L15 L16 L17 L18 L19 L20 L21 L22 L23 L24 L25 L26 L27 L28 L29 L30 L31 L32 L33 L34 L35 L36 L37 L38 L39 L40 L41 L42 L43 L44 L45 L46 L47 L48 L49 L50 L51 L52 L53 L54 L55 L56 L57 L58 L59 L60 L61 L62 L63 L64 L65 L66 L67 L68 L69 L70 L71 L72 L73 L74 L75 L76 L77 L78 L91">
      <formula1>"INR"</formula1>
    </dataValidation>
    <dataValidation type="decimal" allowBlank="1" showInputMessage="1" showErrorMessage="1" promptTitle="Rate Entry" prompt="Please enter Basic Rate in Rupees for this item. " errorTitle="Invaid Entry" error="Only Numeric Values are allowed. " sqref="M13:M92">
      <formula1>0</formula1>
      <formula2>999999999999999</formula2>
    </dataValidation>
    <dataValidation allowBlank="1" showInputMessage="1" showErrorMessage="1" promptTitle="Item Description" prompt="Please enter Item Description in text" sqref="B17:B18 B30 B38 B34 B40 B45 B48 B50:B52 B57:B58 B65 B61 B63 B70:B73 B80:B81 B88:B91"/>
    <dataValidation allowBlank="1" showInputMessage="1" showErrorMessage="1" promptTitle="Addition / Deduction" prompt="Please Choose the correct One" sqref="J13:J91"/>
    <dataValidation type="list" showInputMessage="1" showErrorMessage="1" sqref="I13:I91">
      <formula1>"Excess(+), Less(-)"</formula1>
    </dataValidation>
    <dataValidation type="decimal" allowBlank="1" showInputMessage="1" showErrorMessage="1" errorTitle="Invalid Entry" error="Only Numeric Values are allowed. " sqref="A13:A91">
      <formula1>0</formula1>
      <formula2>999999999999999</formula2>
    </dataValidation>
    <dataValidation allowBlank="1" showInputMessage="1" showErrorMessage="1" promptTitle="Itemcode/Make" prompt="Please enter text" sqref="C13:C91"/>
    <dataValidation type="decimal" allowBlank="1" showInputMessage="1" showErrorMessage="1" promptTitle="Rate Entry" prompt="Please enter the Other Taxes2 in Rupees for this item. " errorTitle="Invaid Entry" error="Only Numeric Values are allowed. " sqref="N13: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91">
      <formula1>0</formula1>
      <formula2>999999999999999</formula2>
    </dataValidation>
    <dataValidation allowBlank="1" showInputMessage="1" showErrorMessage="1" promptTitle="Units" prompt="Please enter Units in text" sqref="E13:E91"/>
    <dataValidation type="decimal" allowBlank="1" showInputMessage="1" showErrorMessage="1" promptTitle="Quantity" prompt="Please enter the Quantity for this item. " errorTitle="Invalid Entry" error="Only Numeric Values are allowed. " sqref="D13:D91 F13:F9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91">
      <formula1>"Partial Conversion, Full Conversion"</formula1>
    </dataValidation>
  </dataValidations>
  <printOptions/>
  <pageMargins left="0.46"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2023-08-25T11:00:31Z</cp:lastPrinted>
  <dcterms:created xsi:type="dcterms:W3CDTF">2009-01-30T06:42:42Z</dcterms:created>
  <dcterms:modified xsi:type="dcterms:W3CDTF">2023-08-25T12:32:06Z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