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'BoQ1'!$A$1:$BC$81</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<sst xmlns="http://schemas.openxmlformats.org/spreadsheetml/2006/main" count="691" uniqueCount="195">
  <si>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</si>
  <si>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</si>
  <si>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</si>
  <si>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</si>
  <si>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</si>
  <si>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</si>
  <si>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</si>
  <si>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</si>
  <si>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</si>
  <si>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</si>
  <si>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</si>
  <si>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</si>
  <si>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</si>
  <si>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</si>
  <si>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</si>
  <si>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</si>
  <si>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</si>
  <si>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</si>
  <si>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</si>
  <si>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</si>
  <si>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</si>
  <si>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</si>
  <si>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</si>
  <si>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</si>
  <si>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</si>
  <si>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</si>
  <si>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</si>
  <si>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</si>
  <si>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</si>
  <si>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</si>
  <si>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</si>
  <si>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</si>
  <si>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</si>
  <si>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</si>
  <si>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</si>
  <si>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</si>
  <si>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</si>
  <si>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</si>
  <si>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</si>
  <si>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</si>
  <si>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</si>
  <si>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</si>
  <si>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</si>
  <si>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</si>
  <si>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</si>
  <si>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</si>
  <si>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</si>
  <si>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</si>
  <si>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</si>
  <si>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</si>
  <si>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</si>
  <si>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</si>
  <si>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</si>
  <si>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</si>
  <si>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</si>
  <si>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</si>
  <si>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</si>
  <si>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</si>
  <si>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</si>
  <si>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</si>
  <si>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</si>
  <si>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</si>
  <si>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</si>
  <si>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</si>
  <si>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</si>
  <si>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</si>
  <si>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</si>
  <si>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</si>
  <si>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</si>
  <si>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</si>
  <si>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</si>
  <si>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BI01010001010000000000000515BI0100001111</t>
  </si>
  <si>
    <t>BI01010001010000000000000515BI0100001129</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</si>
  <si>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</si>
  <si>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</si>
  <si>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</si>
  <si>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</si>
  <si>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</si>
  <si>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</si>
  <si>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</si>
  <si>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Brick work with common burnt clay F.P.S. (non modular) bricks of class designation 7.5 in foundation and plinth in: Cement mortar 1:6 (1 cement : 6 coarse sand)</t>
  </si>
  <si>
    <t>Sqm</t>
  </si>
  <si>
    <t>Cum</t>
  </si>
  <si>
    <t>Kg</t>
  </si>
  <si>
    <t>Providing and applying white cement based putty of average thickness 1 mm, of approved brand and manufacturer, over the plastered wall surface to prepare the surface even and smooth complete.</t>
  </si>
  <si>
    <t>BI01010001010000000000000515BI0100001137</t>
  </si>
  <si>
    <t>Distempering with oil bound washable distemper of approved brand and manufacture to give an even shade : New work (two or more coats) over and including water thinnable priming coat with cement primer</t>
  </si>
  <si>
    <t xml:space="preserve">Name of Work:  Repair and renovation of old guest house and guest house extension building at IIIM, Jammu.  </t>
  </si>
  <si>
    <t xml:space="preserve">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 
</t>
  </si>
  <si>
    <t xml:space="preserve">Clearing jungle including uprooting of rank vegetation, grass, brush wood, trees and saplings of girth up to 30 cm measured at a height of 1 m above ground level and removal of rubbish up to a distance of 50 m outside the periphery of the area cleared. </t>
  </si>
  <si>
    <t xml:space="preserve">Diluting and injecting chemical emulsion for POST-CONSTRUCTIONAL anti-termite treatment (excluding the cost of chemical emulsion) : Treatment of existing masonry using chemical emulsion @ one litre per hole at 300 mm interval including drilling holes at 45 degree and plugging them with cement mortar 1:2 (1 ce ment : 2 coarse sand) to the full depth of the hole : With Chlorpyriphos/Lindane E.C. 20% with 1%
concentration </t>
  </si>
  <si>
    <t>Providing and laying in position cement concrete of specified grade excluding the cost of centering and shuttering - All work up to plinth level : 1:5:10 (1 cement : 5 coarse sand (zone-III) derived from natural sources : 10 graded stone aggregate 40 mm nominal size derived from natural sources)</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</si>
  <si>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1:2:4 (1 Cement : 2 coarse sand (zone-III) derived from natural sources : 4 graded stone aggregate 20 mm nominal size derived from natural sources)</t>
  </si>
  <si>
    <t>Brick work with common burnt clay F.P.S. (non modular) bricks of class designation 7.5 in superstructure above plinth level up to floor V level in all shapes and sizes in : Cement mortar 1:6 (1 cement : 6 coarse sand)</t>
  </si>
  <si>
    <t xml:space="preserve">Half brick masonry with common burnt clay F.P.S. (non modular) bricks of class designation 7.5 in superstructure above plinth level up to floor V level. Cement mortar 1:4 (1 cement :4 coarse sand) </t>
  </si>
  <si>
    <t xml:space="preserve">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t>
  </si>
  <si>
    <t xml:space="preserve">Providing and fixing aluminium extruded section body tubular type universal hydraulic door closer (having brand logo with ISi, IS : 3564, embossed on the body, door weight upto 36 kg to 80 kg and door width from 701 mm to 1000 mm), with double speed adjustment with necessary accessories and screws etc. complete. </t>
  </si>
  <si>
    <t>Providing and fixing aluminium tower bolts, ISI marked, anodised (anodic coating not less than grade AC 10 as per IS : 1868 ) transparent or dyed to required colour or shade, with necessary screws etc. complete : (11.1)    200x10 mm</t>
  </si>
  <si>
    <t>100x10 mm</t>
  </si>
  <si>
    <t>Providing and fixing aluminium handles, ISI marked, anodised (anodic coating not less than grade AC 10 as per IS : 1868) transparent or dyed to required colour or shade, with necessary screws etc. complete   (12.1)     125 mm</t>
  </si>
  <si>
    <t>100 mm</t>
  </si>
  <si>
    <t>Providing and fixing aluminium hanging floor door stopper, ISI marked, anodised (anodic coating not less than grade AC 10 as per IS : 1868) transparent or dyed to required colour and shade, with necessary screws etc. complete.  Twin rubber stopper</t>
  </si>
  <si>
    <t>Chequered terrazo tiles 22 mm thick with graded marble chips of size up to 6 mm in floors, jointed with neat cement slurry mixed with pigment to match the shade of the tiles, including rubbing and polishing complete, on 20 mm thick bed of cement mortar 1:4 (1 cement :4 coarse sand) : Medium shade pigment using 50% white cement, 50% ordinary cement</t>
  </si>
  <si>
    <t>Providing and laying rectified Glazed Ceramic floor tiles (Anti Skid) of size 300x300 mm or more (thickness to be specified by the manufacturer), of 1st quality conforming to IS : 15622, of approved make, in colours White, Ivory, Grey, Fume Red Brown, laid on 20 mm thick cement mortar 1:4 (1 Cement: 4 Coarse sand), jointing with grey cement slurry @ 3.3 kg/ sqm including grouting the joints with white cement and matching pigments etc., complete.</t>
  </si>
  <si>
    <t xml:space="preserve">Providing and laying Vitrified tiles in floor in different sizes (thickness to be specified by the manufacturer) with water absorption less than 0.08 % and conforming to IS:15622, of approved brand &amp; manufacturer, in all colours and shade, laid on 20 mm thick cement mortar 1:4 (1 cement: 4 coarse sand) jointing with grey cement slurry @3.3 kg/sqm including grouting the joints with white cement and matching pigments etc. The tiles must be cut with the zero chipping diamond cutter only . Laying of tiles will be done with the notch trowel, plier, wedge, clips of required thickness, leveling system and rubber mallet for placing the tiles gently and easily. Glazed Vitrified tiles Matt/Antiskid finish of size Size of Tile 600 x 600 mm </t>
  </si>
  <si>
    <t>Providing gola 75x75 mm in cement concrete 1:2:4 (1 cement : 2 coarse sand : 4 stone aggregate 10 mm and down gauge), including finishing with cement mortar 1:3 (1 cement : 3 fine sand) as per standard design : In 75x75 mm deep chase</t>
  </si>
  <si>
    <t>Providing and fixing on wall face unplasticised Rigid PVC rain water pipes conforming to IS : 13592 Type A, including jointing with seal ring conforming to IS : 5382, leaving 10 mm gap for thermal expansion 110 mm diameter</t>
  </si>
  <si>
    <t xml:space="preserve">Providing and fixing on wall face unplasticised - PVC moulded fittings/ accessories for unplasticised Rigid PVC rain water pipes conforming to IS : 13592 Type A, including jointing with seal ring conforming to IS : 5382, leaving 10 mm gap for thermal expansion. Bend 87.5° 110 mm bend </t>
  </si>
  <si>
    <t>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 110 mm</t>
  </si>
  <si>
    <t xml:space="preserve">12 mm cement plaster of mix : 1:6 (1 cement: 6 fine sand) </t>
  </si>
  <si>
    <t xml:space="preserve">Finishing walls with Acrylic Smooth exterior paint of required shade  New work (Two or more coat applied @ 1.67 ltr/10 sqm over and including priming coat of exterior primer applied @ 2.20 kg/10 sqm) </t>
  </si>
  <si>
    <t>Finishing walls with Acrylic Smooth exterior paint of required shade Old work (Two or more coat applied @ 1.67 ltr/ 10 sqm) on existing cement paint surface</t>
  </si>
  <si>
    <t>Cleaning and desilting of gully trap chamber, including removal of rubbish mixed with earth etc. and disposal of same, all as per the direction of Engineer-in-charge.</t>
  </si>
  <si>
    <t>Cleaning of chocked sewer line by diesel running vehicle mounting hydraulic operated high pressure suction cum jetting sewer cleaning machine fitted with pump having 4000 litres suction capacity and 6000 litres water jetting tank capacity including skilled operator, supervising engineer etc. for cleaning and partial desilting of manholes and dechocking of sewer lines. Dechocking and flushing of sewer line from one manhole to another by high pressure jetting system of 2200 PSI for sewer line from 150mm dia upto 300mm</t>
  </si>
  <si>
    <t>Dismantling W.C. Pan of all sizes including disposal of dismantled materials i/c malba all complete as per directions of Engineer-in Charge.</t>
  </si>
  <si>
    <t>Providing and laying APP (Atactic Polypropylene Polymer) modified prefabricated five layer, 3 mm thick water proofing membrane, black finished reinforced with glass fibre matt consisting of a coat of bitumen primer for bitumen membrane @ 0.40 litre/sqm by the same membrane manufactured of density at 25°C, 0.87 - 0.89 kg/litre and viscocity 70 - 160 cps. Over the primer coat the layer of membrane shall be laid using butane torch and sealing all joints etc., and preparing the surface complete. The vital physical and chemical parameters of the membrane shall be as under : Joint strength in longitudinal and transverse direction at 23°C as 350/300 N/5 cm. Tear strength in longitudinal and transverse direction as 60/80N. Softening point of membrane not less than 150°C. Cold flexibility shall be upto -2°C when tested in accordance with ASTM, D - 5147. The laying of membrane shall be got done through the authorised applicator of the manufacturer of membrane : 3 mm thick</t>
  </si>
  <si>
    <t>Dismantling doors, windows and clerestory windows (steel or wood) shutter including chowkhats, architrave, holdfasts etc. complete and stacking within 50 metres lead : Of area 3 sq. metres and below</t>
  </si>
  <si>
    <t>Dismantling tile work in floors and roofs laid in cement mortar including stacking material within 50 metres lead. For thickness of tiles 10 mm to 25 mm</t>
  </si>
  <si>
    <t>Dismantling old plaster or skirting raking out joints and cleaning the surface for plaster including disposal of rubbish to the dumping ground within 50 metres lead.</t>
  </si>
  <si>
    <t xml:space="preserve">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 </t>
  </si>
  <si>
    <t xml:space="preserve">Providing and laying 60mm thick faciory made cement concrete interlocking paver block of M -30 grade made by block making machine with strong vibratory compaction, of approved size, design &amp; shape, laid in required colour and pattern over and including 50mm thick compacted bed of coarse sand, filling the joints with line sand etc. all complete as per the direction of Engineer-in-charge. </t>
  </si>
  <si>
    <t>Providing and fixing wash basin with C.I. brackets, 15 mm dia CP Brass single hole basin mixer of approved quality and make, including painting of fittings and brackets, cutting and making good the walls wherever required:- White Vitreous China Wash basin size 550x400 mm with a 15 mm CP Brass single hole basin mixer</t>
  </si>
  <si>
    <t xml:space="preserve">Providing and fixing white vitreous china pedestal for wash basin completely recessed at the back for the reception of pipes and fittings. </t>
  </si>
  <si>
    <t xml:space="preserve">Providing and fixing P.V.C. waste pipe for sink or wash basin including P.V.C. waste fittings complete. Semi rigid pipe 32 mm dia </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</si>
  <si>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</si>
  <si>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</si>
  <si>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</si>
  <si>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</si>
  <si>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</si>
  <si>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</si>
  <si>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</si>
  <si>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</si>
  <si>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</si>
  <si>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</si>
  <si>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</si>
  <si>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</si>
  <si>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 xml:space="preserve">Providing and fixing 600x450 mm beveled edge mirror of superior glass (of approved quality) complete with 6 mm thick hard board ground fixed to wooden cleats with C.P. brass screws and washers complete. </t>
  </si>
  <si>
    <t>Providing and fixing 600x120x5 mm glass shelf with edges round off, supported on anodised aluminium angle frame with C.P. brass brackets and guard rail complete fixed with 40 mm long screws, rawl plugs etc., complete.</t>
  </si>
  <si>
    <t>Providing and fixing toilet paper holder :C.P. brass</t>
  </si>
  <si>
    <t>Providing and fixing PTMT towel ring trapezoidal shape 215 mm long, 200 mm wide with minimum distances of 37 mm from wall face with concealed fittings arrangement of approved quality and colour, weighing not less than 88 gms.</t>
  </si>
  <si>
    <t>Providing and fixing PTMT towel rail complete with brackets fixed to wooden cleats with CP brass screws with concealed fittings arrangement of approved quality and colour. 600 mm long towel rail with total length of 645 mm, width 78 mm and effective height of 88 mm, weighing not less than 190 gms.</t>
  </si>
  <si>
    <t xml:space="preserve">Providing and fixing PTMT shelf 440 mm long, 124 mm width and 36 mm height of approved quality and colour, weighing not less than 300 gms. </t>
  </si>
  <si>
    <t>Providing and fixing floor mounted, white vitreous china single piece, double traps syphonic water closet of approved brand/make, shape, size and pattern including integrated white vitreous china cistern of capacity 10 litres with dual flushing system, including all fittings and fixtures with seat cover, cistern fittings, nuts, bolts and gasket etc including making connection with the existing P/S trap, complete in all respect as per directions of Engineer-in-Charge.</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</si>
  <si>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</si>
  <si>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</si>
  <si>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</si>
  <si>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</si>
  <si>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</si>
  <si>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</si>
  <si>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</si>
  <si>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Contract No:  12-Works (229)-346-2K23</t>
  </si>
  <si>
    <t>Tender Inviting Authority: Office of the Assistant Executive Engineer (Civil) CSIR- IIIM Jammu.</t>
  </si>
  <si>
    <t>Providing and fixing G.I. pipes complete with G.I. fittings and clamps, i/c cutting and making good the walls etc. Internal work - Exposed on wall                                                                                                                  (45.1)  15 mm dia nominal bore</t>
  </si>
  <si>
    <t>20 mm dia nominal bore</t>
  </si>
  <si>
    <t>25 mm dia nominal bore</t>
  </si>
  <si>
    <t>Making connection of G.I. distribution branch with G.I. main of following sizes by providing and fixing tee, including cutting and threading the pipe etc. complete : 25 to 40 mm nominal bore</t>
  </si>
  <si>
    <t>Providing and fixing uplasticised PVC connection pipe with brass unions : 45 cm length  15 mm nominal bore</t>
  </si>
  <si>
    <t xml:space="preserve">Providing and fixing C.P. brass shower rose with 15 or 20 mm inlet : 150 mm diameter </t>
  </si>
  <si>
    <t xml:space="preserve">Providing and placing on terrace (at all floor levels) polyethylene water storage tank, IS : 12701 marked, with cover and suitable locking arrangement and making necessary holes for inlet, outlet and overflow pipes but without fittings and the base support for tank. </t>
  </si>
  <si>
    <t>Providing and fixing C.P. brass bib cock of approved quality conforming to IS:8931 :</t>
  </si>
  <si>
    <t>Providing and fixing C.P. brass long nose bib cock of approved quality conforming to IS standards and weighing not less than 810 gms. 15 mm nominal bore</t>
  </si>
  <si>
    <t>Providing and fixing C.P. brass stop cock (concealed) of standard design and of approved make conforming to IS:8931. 15 mm nominal bore</t>
  </si>
  <si>
    <t>Providing and fixing C.P. brass angle valve for basin mixer and geyser points of approved quality conforming to IS:8931 15mm nominal bore</t>
  </si>
  <si>
    <t>Providing and fixing PTMT grating of approved quality and colour. Circular type 125 mm nominal dia with 25 mm waste hole</t>
  </si>
  <si>
    <t xml:space="preserve">Providing and fixing PTMT soap Dish Holder having length of 138mm, breadth 102mm, height of 75mm with concealed fitting arrangements, weighing not less than 106 gms. </t>
  </si>
  <si>
    <t>Providing and fixing PTMT extension nipple for water tank pipe, fittings of approved quality and colour. 25mm nominal bore, weighing not less than 62 gms</t>
  </si>
  <si>
    <t xml:space="preserve">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rubber/neoprene gasket etc. Aluminium sections shall be smooth, rust free, straight, mitred and jointed mechanically wherever required including cleat angle, Aluminium snap beading for glazing /paneling, C.P. brass / stainless steel screws, all complete as per architectural drawings and the directions of Engineer-in-charge. (Glazing, paneling and dash fasteners to be paid for separately) : For fixed portion Anodised aluminium (anodised transparent or dyed to required shade according to IS: 1868, Minimum anodic coating of grade AC 15) </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</si>
  <si>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 in-charge. Pre-laminated particle board with decorative lamination on both sides</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</si>
  <si>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 With float glass panes of 5 mm thickness (weight not less than 12.50 kg/sqm)</t>
  </si>
  <si>
    <t>Providing and fixing stainless steel (SS 304 grade) adjustable friction windows stays of approved quality with necessary stainless steel screws etc. to the side hung windows as per direction of Engineerin-charge complete. 205 X 19 mm</t>
  </si>
  <si>
    <t xml:space="preserve">Providing and fixing Brass 100mm mortice latch and lock with 6 levers without pair of handles (best make of approved quality) for aluminium doors including necessary cutting and making good etc. complete. </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</si>
  <si>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</si>
  <si>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</si>
  <si>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</si>
  <si>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</si>
  <si>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</si>
  <si>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</si>
  <si>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</si>
  <si>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</si>
  <si>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</si>
  <si>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</si>
  <si>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</si>
  <si>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</si>
  <si>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</si>
  <si>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</si>
  <si>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</si>
  <si>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</si>
  <si>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</si>
  <si>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</si>
  <si>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</si>
  <si>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</si>
  <si>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 xml:space="preserve">For shutters of doors, windows &amp; ventilators including providing and fixing hinges/ pivots and making provision for fixing of fittings wherever required including the cost of EPDM rubber / neoprene gasket required (Fittings shall be paid for separately) Anodised aluminium (anodised transparent or dyed to required shade according to IS: 1868, Minimum anodic coating of grade AC 15) </t>
  </si>
  <si>
    <t>Mtr.</t>
  </si>
  <si>
    <t>Each</t>
  </si>
  <si>
    <t>Per Litre</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</si>
</sst>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
    <numFmt numFmtId="182" formatCode="0.000"/>
    <numFmt numFmtId="183" formatCode="0.0000%"/>
    <numFmt numFmtId="184" formatCode="0.00000"/>
    <numFmt numFmtId="185" formatCode="0.000000"/>
    <numFmt numFmtId="186" formatCode="0.0000000"/>
    <numFmt numFmtId="187" formatCode="0.00000000"/>
    <numFmt numFmtId="188" formatCode="0.000000000"/>
    <numFmt numFmtId="189" formatCode="0.0000000000"/>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10"/>
      <name val="Arial"/>
      <family val="2"/>
    </font>
    <font>
      <b/>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23"/>
      <name val="Calibri"/>
      <family val="2"/>
    </font>
    <font>
      <sz val="11"/>
      <color indexed="31"/>
      <name val="Arial"/>
      <family val="2"/>
    </font>
    <font>
      <b/>
      <sz val="12"/>
      <color indexed="16"/>
      <name val="Arial"/>
      <family val="2"/>
    </font>
    <font>
      <b/>
      <sz val="11"/>
      <color indexed="16"/>
      <name val="Arial"/>
      <family val="2"/>
    </font>
    <font>
      <b/>
      <sz val="14"/>
      <color indexed="17"/>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0" tint="-0.4999699890613556"/>
      <name val="Calibri"/>
      <family val="2"/>
    </font>
    <font>
      <sz val="11"/>
      <color theme="4" tint="0.7999799847602844"/>
      <name val="Arial"/>
      <family val="2"/>
    </font>
    <font>
      <b/>
      <sz val="12"/>
      <color rgb="FF800000"/>
      <name val="Arial"/>
      <family val="2"/>
    </font>
    <font>
      <b/>
      <sz val="11"/>
      <color rgb="FF800000"/>
      <name val="Arial"/>
      <family val="2"/>
    </font>
    <font>
      <b/>
      <sz val="14"/>
      <color rgb="FF007A37"/>
      <name val="Arial"/>
      <family val="2"/>
    </font>
    <font>
      <b/>
      <u val="single"/>
      <sz val="16"/>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medium"/>
      <top style="thin"/>
      <bottom style="thin"/>
    </border>
    <border>
      <left style="thin"/>
      <right/>
      <top>
        <color indexed="63"/>
      </top>
      <bottom style="thin"/>
    </border>
    <border>
      <left>
        <color indexed="63"/>
      </left>
      <right>
        <color indexed="63"/>
      </right>
      <top>
        <color indexed="63"/>
      </top>
      <bottom style="thin"/>
    </border>
    <border>
      <left style="thin"/>
      <right/>
      <top>
        <color indexed="63"/>
      </top>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thin"/>
      <top>
        <color indexed="63"/>
      </top>
      <bottom style="thin"/>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2">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61"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3"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64" fillId="0" borderId="13" xfId="58" applyNumberFormat="1" applyFont="1" applyFill="1" applyBorder="1" applyAlignment="1">
      <alignment horizontal="left" wrapText="1" readingOrder="1"/>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13" xfId="58" applyNumberFormat="1" applyFont="1" applyFill="1" applyBorder="1" applyAlignment="1">
      <alignment horizontal="left" vertical="top"/>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0" fontId="61" fillId="0" borderId="0" xfId="59" applyNumberFormat="1" applyFont="1" applyFill="1" applyBorder="1" applyAlignment="1" applyProtection="1">
      <alignment horizontal="center" vertical="center"/>
      <protection/>
    </xf>
    <xf numFmtId="0" fontId="11" fillId="0" borderId="13" xfId="58" applyNumberFormat="1" applyFont="1" applyFill="1" applyBorder="1" applyAlignment="1">
      <alignment horizontal="justify" vertical="top" wrapText="1"/>
      <protection/>
    </xf>
    <xf numFmtId="0" fontId="11" fillId="0" borderId="13" xfId="57" applyNumberFormat="1" applyFont="1" applyFill="1" applyBorder="1" applyAlignment="1">
      <alignment horizontal="justify" vertical="top" wrapText="1"/>
      <protection/>
    </xf>
    <xf numFmtId="2" fontId="11" fillId="0" borderId="13" xfId="58" applyNumberFormat="1" applyFont="1" applyFill="1" applyBorder="1" applyAlignment="1">
      <alignment horizontal="center"/>
      <protection/>
    </xf>
    <xf numFmtId="0" fontId="11" fillId="0" borderId="13" xfId="57" applyNumberFormat="1" applyFont="1" applyFill="1" applyBorder="1" applyAlignment="1">
      <alignment horizontal="center"/>
      <protection/>
    </xf>
    <xf numFmtId="0" fontId="15" fillId="0" borderId="13" xfId="57" applyNumberFormat="1" applyFont="1" applyFill="1" applyBorder="1" applyAlignment="1" applyProtection="1">
      <alignment horizontal="center"/>
      <protection locked="0"/>
    </xf>
    <xf numFmtId="0" fontId="15" fillId="0" borderId="13" xfId="57" applyNumberFormat="1" applyFont="1" applyFill="1" applyBorder="1" applyAlignment="1" applyProtection="1">
      <alignment horizontal="center"/>
      <protection/>
    </xf>
    <xf numFmtId="0" fontId="11" fillId="0" borderId="13" xfId="58" applyNumberFormat="1" applyFont="1" applyFill="1" applyBorder="1" applyAlignment="1">
      <alignment horizontal="center"/>
      <protection/>
    </xf>
    <xf numFmtId="2" fontId="15" fillId="33" borderId="13" xfId="57" applyNumberFormat="1" applyFont="1" applyFill="1" applyBorder="1" applyAlignment="1" applyProtection="1">
      <alignment horizontal="center"/>
      <protection locked="0"/>
    </xf>
    <xf numFmtId="180" fontId="15" fillId="0" borderId="13" xfId="57" applyNumberFormat="1" applyFont="1" applyFill="1" applyBorder="1" applyAlignment="1" applyProtection="1">
      <alignment horizontal="right" vertical="top"/>
      <protection locked="0"/>
    </xf>
    <xf numFmtId="180" fontId="15" fillId="0" borderId="11" xfId="57" applyNumberFormat="1" applyFont="1" applyFill="1" applyBorder="1" applyAlignment="1" applyProtection="1">
      <alignment horizontal="center" vertical="top" wrapText="1"/>
      <protection/>
    </xf>
    <xf numFmtId="180" fontId="15" fillId="0" borderId="11" xfId="57" applyNumberFormat="1" applyFont="1" applyFill="1" applyBorder="1" applyAlignment="1">
      <alignment horizontal="center" vertical="top" wrapText="1"/>
      <protection/>
    </xf>
    <xf numFmtId="180" fontId="15" fillId="0" borderId="13" xfId="57" applyNumberFormat="1" applyFont="1" applyFill="1" applyBorder="1" applyAlignment="1">
      <alignment horizontal="center" vertical="top" wrapText="1"/>
      <protection/>
    </xf>
    <xf numFmtId="2" fontId="15" fillId="0" borderId="14" xfId="58" applyNumberFormat="1" applyFont="1" applyFill="1" applyBorder="1" applyAlignment="1">
      <alignment horizontal="right" vertical="top"/>
      <protection/>
    </xf>
    <xf numFmtId="2" fontId="15" fillId="0" borderId="14" xfId="58" applyNumberFormat="1" applyFont="1" applyFill="1" applyBorder="1" applyAlignment="1">
      <alignment horizontal="right"/>
      <protection/>
    </xf>
    <xf numFmtId="0" fontId="11" fillId="0" borderId="13" xfId="58" applyNumberFormat="1" applyFont="1" applyFill="1" applyBorder="1" applyAlignment="1">
      <alignment wrapText="1"/>
      <protection/>
    </xf>
    <xf numFmtId="2" fontId="15" fillId="34" borderId="13" xfId="57" applyNumberFormat="1" applyFont="1" applyFill="1" applyBorder="1" applyAlignment="1" applyProtection="1">
      <alignment horizontal="center"/>
      <protection locked="0"/>
    </xf>
    <xf numFmtId="2" fontId="16" fillId="0" borderId="13" xfId="58" applyNumberFormat="1" applyFont="1" applyFill="1" applyBorder="1" applyAlignment="1">
      <alignment vertical="top"/>
      <protection/>
    </xf>
    <xf numFmtId="0" fontId="11" fillId="0" borderId="13" xfId="58" applyNumberFormat="1" applyFont="1" applyFill="1" applyBorder="1" applyAlignment="1">
      <alignment vertical="top" wrapText="1"/>
      <protection/>
    </xf>
    <xf numFmtId="180" fontId="15" fillId="0" borderId="13" xfId="57" applyNumberFormat="1" applyFont="1" applyFill="1" applyBorder="1" applyAlignment="1" applyProtection="1">
      <alignment horizontal="center" vertical="top" wrapText="1"/>
      <protection/>
    </xf>
    <xf numFmtId="0" fontId="2" fillId="0" borderId="15" xfId="58" applyNumberFormat="1" applyFont="1" applyFill="1" applyBorder="1" applyAlignment="1">
      <alignment horizontal="left" vertical="top"/>
      <protection/>
    </xf>
    <xf numFmtId="0" fontId="2" fillId="0" borderId="16" xfId="58" applyNumberFormat="1" applyFont="1" applyFill="1" applyBorder="1" applyAlignment="1">
      <alignment horizontal="left" vertical="top"/>
      <protection/>
    </xf>
    <xf numFmtId="0" fontId="66" fillId="0" borderId="17" xfId="57" applyNumberFormat="1" applyFont="1" applyFill="1" applyBorder="1" applyAlignment="1" applyProtection="1">
      <alignment vertical="top"/>
      <protection/>
    </xf>
    <xf numFmtId="0" fontId="14" fillId="0" borderId="18" xfId="58" applyNumberFormat="1" applyFont="1" applyFill="1" applyBorder="1" applyAlignment="1" applyProtection="1">
      <alignment vertical="center" wrapText="1"/>
      <protection locked="0"/>
    </xf>
    <xf numFmtId="0" fontId="67" fillId="33" borderId="18" xfId="58" applyNumberFormat="1" applyFont="1" applyFill="1" applyBorder="1" applyAlignment="1" applyProtection="1">
      <alignment vertical="center" wrapText="1"/>
      <protection locked="0"/>
    </xf>
    <xf numFmtId="10" fontId="68" fillId="33" borderId="18" xfId="63" applyNumberFormat="1" applyFont="1" applyFill="1" applyBorder="1" applyAlignment="1">
      <alignment horizontal="center" vertical="center"/>
    </xf>
    <xf numFmtId="0" fontId="66" fillId="0" borderId="18" xfId="58" applyNumberFormat="1" applyFont="1" applyFill="1" applyBorder="1" applyAlignment="1">
      <alignment vertical="top"/>
      <protection/>
    </xf>
    <xf numFmtId="0" fontId="3" fillId="0" borderId="18" xfId="57" applyNumberFormat="1" applyFont="1" applyFill="1" applyBorder="1" applyAlignment="1" applyProtection="1">
      <alignment vertical="top"/>
      <protection/>
    </xf>
    <xf numFmtId="0" fontId="13" fillId="0" borderId="18" xfId="58" applyNumberFormat="1" applyFont="1" applyFill="1" applyBorder="1" applyAlignment="1" applyProtection="1">
      <alignment vertical="center" wrapText="1"/>
      <protection locked="0"/>
    </xf>
    <xf numFmtId="0" fontId="13" fillId="0" borderId="18" xfId="63" applyNumberFormat="1" applyFont="1" applyFill="1" applyBorder="1" applyAlignment="1" applyProtection="1">
      <alignment vertical="center" wrapText="1"/>
      <protection locked="0"/>
    </xf>
    <xf numFmtId="0" fontId="14" fillId="0" borderId="18" xfId="58" applyNumberFormat="1" applyFont="1" applyFill="1" applyBorder="1" applyAlignment="1" applyProtection="1">
      <alignment vertical="center" wrapText="1"/>
      <protection/>
    </xf>
    <xf numFmtId="180" fontId="69" fillId="0" borderId="19" xfId="58" applyNumberFormat="1" applyFont="1" applyFill="1" applyBorder="1" applyAlignment="1">
      <alignment horizontal="right" vertical="top"/>
      <protection/>
    </xf>
    <xf numFmtId="180" fontId="6" fillId="0" borderId="20" xfId="58" applyNumberFormat="1" applyFont="1" applyFill="1" applyBorder="1" applyAlignment="1">
      <alignment horizontal="right" vertical="top"/>
      <protection/>
    </xf>
    <xf numFmtId="0" fontId="3" fillId="0" borderId="21" xfId="58" applyNumberFormat="1" applyFont="1" applyFill="1" applyBorder="1" applyAlignment="1">
      <alignment vertical="top" wrapText="1"/>
      <protection/>
    </xf>
    <xf numFmtId="0" fontId="3" fillId="0" borderId="13" xfId="58" applyNumberFormat="1" applyFont="1" applyFill="1" applyBorder="1" applyAlignment="1">
      <alignment vertical="top"/>
      <protection/>
    </xf>
    <xf numFmtId="0" fontId="11" fillId="0" borderId="13" xfId="58" applyNumberFormat="1" applyFont="1" applyFill="1" applyBorder="1" applyAlignment="1">
      <alignment vertical="top"/>
      <protection/>
    </xf>
    <xf numFmtId="0" fontId="16" fillId="0" borderId="13" xfId="58" applyNumberFormat="1" applyFont="1" applyFill="1" applyBorder="1" applyAlignment="1">
      <alignment vertical="top"/>
      <protection/>
    </xf>
    <xf numFmtId="180" fontId="11" fillId="0" borderId="13" xfId="57" applyNumberFormat="1" applyFont="1" applyFill="1" applyBorder="1" applyAlignment="1">
      <alignment vertical="top"/>
      <protection/>
    </xf>
    <xf numFmtId="181" fontId="11" fillId="0" borderId="13" xfId="58" applyNumberFormat="1" applyFont="1" applyFill="1" applyBorder="1" applyAlignment="1">
      <alignment horizontal="center" vertical="top"/>
      <protection/>
    </xf>
    <xf numFmtId="0" fontId="11" fillId="0" borderId="13" xfId="58" applyNumberFormat="1" applyFont="1" applyFill="1" applyBorder="1" applyAlignment="1">
      <alignment horizontal="center" vertical="top" wrapText="1"/>
      <protection/>
    </xf>
    <xf numFmtId="0" fontId="11" fillId="0" borderId="13" xfId="0" applyFont="1" applyFill="1" applyBorder="1" applyAlignment="1">
      <alignment horizontal="center" vertical="top" wrapText="1"/>
    </xf>
    <xf numFmtId="0" fontId="2" fillId="0" borderId="10"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2" fillId="0" borderId="23"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22" xfId="58" applyNumberFormat="1" applyFont="1" applyFill="1" applyBorder="1" applyAlignment="1">
      <alignment horizontal="center" vertical="top" wrapText="1"/>
      <protection/>
    </xf>
    <xf numFmtId="0" fontId="6" fillId="0" borderId="23" xfId="58"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16"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22" xfId="58" applyNumberFormat="1" applyFont="1" applyFill="1" applyBorder="1" applyAlignment="1" applyProtection="1">
      <alignment horizontal="left" vertical="top"/>
      <protection locked="0"/>
    </xf>
    <xf numFmtId="0" fontId="2" fillId="0" borderId="23"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2276475</xdr:colOff>
      <xdr:row>1</xdr:row>
      <xdr:rowOff>0</xdr:rowOff>
    </xdr:to>
    <xdr:grpSp>
      <xdr:nvGrpSpPr>
        <xdr:cNvPr id="1" name="Group 1"/>
        <xdr:cNvGrpSpPr>
          <a:grpSpLocks noChangeAspect="1"/>
        </xdr:cNvGrpSpPr>
      </xdr:nvGrpSpPr>
      <xdr:grpSpPr>
        <a:xfrm>
          <a:off x="95250" y="95250"/>
          <a:ext cx="299085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82"/>
  <sheetViews>
    <sheetView showGridLines="0" zoomScale="85" zoomScaleNormal="85" zoomScalePageLayoutView="0" workbookViewId="0" topLeftCell="A49">
      <selection activeCell="M59" sqref="M59"/>
    </sheetView>
  </sheetViews>
  <sheetFormatPr defaultColWidth="9.140625" defaultRowHeight="15"/>
  <cols>
    <col min="1" max="1" width="12.140625" style="25" customWidth="1"/>
    <col min="2" max="2" width="87.8515625" style="25" customWidth="1"/>
    <col min="3" max="3" width="16.00390625" style="25" hidden="1" customWidth="1"/>
    <col min="4" max="4" width="13.7109375" style="25" customWidth="1"/>
    <col min="5" max="5" width="11.421875" style="25" customWidth="1"/>
    <col min="6" max="6" width="36.8515625" style="25" hidden="1" customWidth="1"/>
    <col min="7" max="7" width="14.140625" style="25" hidden="1" customWidth="1"/>
    <col min="8" max="9" width="12.140625" style="25" hidden="1" customWidth="1"/>
    <col min="10" max="10" width="9.00390625" style="25" hidden="1" customWidth="1"/>
    <col min="11" max="11" width="19.57421875" style="25" hidden="1" customWidth="1"/>
    <col min="12" max="12" width="34.8515625" style="25" hidden="1" customWidth="1"/>
    <col min="13" max="13" width="18.00390625" style="25" customWidth="1"/>
    <col min="14" max="14" width="15.28125" style="26" hidden="1" customWidth="1"/>
    <col min="15" max="15" width="14.28125" style="25" hidden="1" customWidth="1"/>
    <col min="16" max="16" width="17.28125" style="25" hidden="1" customWidth="1"/>
    <col min="17" max="17" width="18.421875" style="25" hidden="1" customWidth="1"/>
    <col min="18" max="18" width="17.421875" style="25" hidden="1" customWidth="1"/>
    <col min="19" max="19" width="14.7109375" style="25" hidden="1" customWidth="1"/>
    <col min="20" max="20" width="14.8515625" style="25" hidden="1" customWidth="1"/>
    <col min="21" max="21" width="16.421875" style="25" hidden="1" customWidth="1"/>
    <col min="22" max="22" width="13.00390625" style="25" hidden="1" customWidth="1"/>
    <col min="23" max="51" width="9.140625" style="25" hidden="1" customWidth="1"/>
    <col min="52" max="52" width="19.57421875" style="25" hidden="1" customWidth="1"/>
    <col min="53" max="53" width="29.7109375" style="25" hidden="1" customWidth="1"/>
    <col min="54" max="54" width="15.7109375" style="25" customWidth="1"/>
    <col min="55" max="55" width="23.140625" style="25" customWidth="1"/>
    <col min="56" max="238" width="9.140625" style="25" customWidth="1"/>
    <col min="239" max="243" width="9.140625" style="27" customWidth="1"/>
    <col min="244" max="16384" width="9.140625" style="25" customWidth="1"/>
  </cols>
  <sheetData>
    <row r="1" spans="1:243" s="1" customFormat="1" ht="25.5" customHeight="1">
      <c r="A1" s="75" t="str">
        <f>B2&amp;" BoQ"</f>
        <v>Item Rate BoQ</v>
      </c>
      <c r="B1" s="75"/>
      <c r="C1" s="75"/>
      <c r="D1" s="75"/>
      <c r="E1" s="75"/>
      <c r="F1" s="75"/>
      <c r="G1" s="75"/>
      <c r="H1" s="75"/>
      <c r="I1" s="75"/>
      <c r="J1" s="75"/>
      <c r="K1" s="75"/>
      <c r="L1" s="75"/>
      <c r="O1" s="2"/>
      <c r="P1" s="2"/>
      <c r="Q1" s="3"/>
      <c r="IE1" s="3"/>
      <c r="IF1" s="3"/>
      <c r="IG1" s="3"/>
      <c r="IH1" s="3"/>
      <c r="II1" s="3"/>
    </row>
    <row r="2" spans="1:17" s="1" customFormat="1" ht="25.5" customHeight="1" hidden="1">
      <c r="A2" s="4" t="s">
        <v>3</v>
      </c>
      <c r="B2" s="4" t="s">
        <v>4</v>
      </c>
      <c r="C2" s="28" t="s">
        <v>5</v>
      </c>
      <c r="D2" s="28"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6" t="s">
        <v>151</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7"/>
      <c r="IF4" s="7"/>
      <c r="IG4" s="7"/>
      <c r="IH4" s="7"/>
      <c r="II4" s="7"/>
    </row>
    <row r="5" spans="1:243" s="6" customFormat="1" ht="30.75" customHeight="1">
      <c r="A5" s="76" t="s">
        <v>87</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7"/>
      <c r="IF5" s="7"/>
      <c r="IG5" s="7"/>
      <c r="IH5" s="7"/>
      <c r="II5" s="7"/>
    </row>
    <row r="6" spans="1:243" s="6" customFormat="1" ht="30.75" customHeight="1">
      <c r="A6" s="76" t="s">
        <v>150</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7"/>
      <c r="IF6" s="7"/>
      <c r="IG6" s="7"/>
      <c r="IH6" s="7"/>
      <c r="II6" s="7"/>
    </row>
    <row r="7" spans="1:243" s="6" customFormat="1" ht="29.25" customHeight="1" hidden="1">
      <c r="A7" s="77" t="s">
        <v>10</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7"/>
      <c r="IF7" s="7"/>
      <c r="IG7" s="7"/>
      <c r="IH7" s="7"/>
      <c r="II7" s="7"/>
    </row>
    <row r="8" spans="1:243" s="9" customFormat="1" ht="61.5" customHeight="1">
      <c r="A8" s="8" t="s">
        <v>67</v>
      </c>
      <c r="B8" s="78"/>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80"/>
      <c r="IE8" s="10"/>
      <c r="IF8" s="10"/>
      <c r="IG8" s="10"/>
      <c r="IH8" s="10"/>
      <c r="II8" s="10"/>
    </row>
    <row r="9" spans="1:243" s="11" customFormat="1" ht="61.5" customHeight="1">
      <c r="A9" s="69" t="s">
        <v>11</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1"/>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78.75" customHeight="1">
      <c r="A11" s="13" t="s">
        <v>0</v>
      </c>
      <c r="B11" s="13" t="s">
        <v>18</v>
      </c>
      <c r="C11" s="13" t="s">
        <v>1</v>
      </c>
      <c r="D11" s="13" t="s">
        <v>19</v>
      </c>
      <c r="E11" s="13" t="s">
        <v>20</v>
      </c>
      <c r="F11" s="13" t="s">
        <v>70</v>
      </c>
      <c r="G11" s="13"/>
      <c r="H11" s="13"/>
      <c r="I11" s="13" t="s">
        <v>21</v>
      </c>
      <c r="J11" s="13" t="s">
        <v>22</v>
      </c>
      <c r="K11" s="13" t="s">
        <v>23</v>
      </c>
      <c r="L11" s="13" t="s">
        <v>24</v>
      </c>
      <c r="M11" s="16" t="s">
        <v>69</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68</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6</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7</v>
      </c>
      <c r="BC12" s="18">
        <v>8</v>
      </c>
      <c r="IE12" s="15"/>
      <c r="IF12" s="15"/>
      <c r="IG12" s="15"/>
      <c r="IH12" s="15"/>
      <c r="II12" s="15"/>
    </row>
    <row r="13" spans="1:243" s="20" customFormat="1" ht="71.25" customHeight="1">
      <c r="A13" s="66">
        <v>1</v>
      </c>
      <c r="B13" s="29" t="s">
        <v>88</v>
      </c>
      <c r="C13" s="19" t="s">
        <v>71</v>
      </c>
      <c r="D13" s="31">
        <v>36.03</v>
      </c>
      <c r="E13" s="32" t="s">
        <v>82</v>
      </c>
      <c r="F13" s="31">
        <v>0</v>
      </c>
      <c r="G13" s="33"/>
      <c r="H13" s="34"/>
      <c r="I13" s="35" t="s">
        <v>39</v>
      </c>
      <c r="J13" s="32">
        <f>IF(I13="Less(-)",-1,1)</f>
        <v>1</v>
      </c>
      <c r="K13" s="33" t="s">
        <v>64</v>
      </c>
      <c r="L13" s="33" t="s">
        <v>7</v>
      </c>
      <c r="M13" s="36"/>
      <c r="N13" s="37"/>
      <c r="O13" s="37"/>
      <c r="P13" s="47"/>
      <c r="Q13" s="37"/>
      <c r="R13" s="37"/>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1">
        <f aca="true" t="shared" si="0" ref="BA13:BA38">total_amount_ba($B$2,$D$2,D13,F13,J13,K13,M13)</f>
        <v>0</v>
      </c>
      <c r="BB13" s="42">
        <f aca="true" t="shared" si="1" ref="BB13:BB18">BA13+SUM(N13:AZ13)</f>
        <v>0</v>
      </c>
      <c r="BC13" s="43" t="str">
        <f>SpellNumber(L13,BB13)</f>
        <v>INR Zero Only</v>
      </c>
      <c r="IE13" s="21">
        <v>1.01</v>
      </c>
      <c r="IF13" s="21" t="s">
        <v>40</v>
      </c>
      <c r="IG13" s="21" t="s">
        <v>36</v>
      </c>
      <c r="IH13" s="21">
        <v>123.223</v>
      </c>
      <c r="II13" s="21" t="s">
        <v>38</v>
      </c>
    </row>
    <row r="14" spans="1:243" s="20" customFormat="1" ht="53.25" customHeight="1">
      <c r="A14" s="66">
        <v>2</v>
      </c>
      <c r="B14" s="29" t="s">
        <v>89</v>
      </c>
      <c r="C14" s="19" t="s">
        <v>34</v>
      </c>
      <c r="D14" s="31">
        <v>900</v>
      </c>
      <c r="E14" s="32" t="s">
        <v>81</v>
      </c>
      <c r="F14" s="31">
        <v>0</v>
      </c>
      <c r="G14" s="33"/>
      <c r="H14" s="34"/>
      <c r="I14" s="35" t="s">
        <v>39</v>
      </c>
      <c r="J14" s="32">
        <f aca="true" t="shared" si="2" ref="J14:J20">IF(I14="Less(-)",-1,1)</f>
        <v>1</v>
      </c>
      <c r="K14" s="33" t="s">
        <v>64</v>
      </c>
      <c r="L14" s="33" t="s">
        <v>7</v>
      </c>
      <c r="M14" s="36"/>
      <c r="N14" s="37"/>
      <c r="O14" s="37"/>
      <c r="P14" s="47"/>
      <c r="Q14" s="37"/>
      <c r="R14" s="37"/>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1">
        <f t="shared" si="0"/>
        <v>0</v>
      </c>
      <c r="BB14" s="42">
        <f t="shared" si="1"/>
        <v>0</v>
      </c>
      <c r="BC14" s="43" t="str">
        <f aca="true" t="shared" si="3" ref="BC14:BC38">SpellNumber(L14,BB14)</f>
        <v>INR Zero Only</v>
      </c>
      <c r="IE14" s="21">
        <v>1.01</v>
      </c>
      <c r="IF14" s="21" t="s">
        <v>40</v>
      </c>
      <c r="IG14" s="21" t="s">
        <v>36</v>
      </c>
      <c r="IH14" s="21">
        <v>123.223</v>
      </c>
      <c r="II14" s="21" t="s">
        <v>38</v>
      </c>
    </row>
    <row r="15" spans="1:243" s="20" customFormat="1" ht="71.25" customHeight="1">
      <c r="A15" s="66">
        <v>3</v>
      </c>
      <c r="B15" s="29" t="s">
        <v>90</v>
      </c>
      <c r="C15" s="19" t="s">
        <v>37</v>
      </c>
      <c r="D15" s="31">
        <v>80</v>
      </c>
      <c r="E15" s="32" t="s">
        <v>192</v>
      </c>
      <c r="F15" s="31">
        <v>0</v>
      </c>
      <c r="G15" s="33"/>
      <c r="H15" s="34"/>
      <c r="I15" s="35" t="s">
        <v>39</v>
      </c>
      <c r="J15" s="32">
        <f>IF(I15="Less(-)",-1,1)</f>
        <v>1</v>
      </c>
      <c r="K15" s="33" t="s">
        <v>64</v>
      </c>
      <c r="L15" s="33" t="s">
        <v>7</v>
      </c>
      <c r="M15" s="36"/>
      <c r="N15" s="37"/>
      <c r="O15" s="37"/>
      <c r="P15" s="47"/>
      <c r="Q15" s="37"/>
      <c r="R15" s="37"/>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1">
        <f t="shared" si="0"/>
        <v>0</v>
      </c>
      <c r="BB15" s="42">
        <f t="shared" si="1"/>
        <v>0</v>
      </c>
      <c r="BC15" s="43" t="str">
        <f t="shared" si="3"/>
        <v>INR Zero Only</v>
      </c>
      <c r="IE15" s="21">
        <v>1.01</v>
      </c>
      <c r="IF15" s="21" t="s">
        <v>40</v>
      </c>
      <c r="IG15" s="21" t="s">
        <v>36</v>
      </c>
      <c r="IH15" s="21">
        <v>123.223</v>
      </c>
      <c r="II15" s="21" t="s">
        <v>38</v>
      </c>
    </row>
    <row r="16" spans="1:243" s="20" customFormat="1" ht="57" customHeight="1">
      <c r="A16" s="66">
        <v>4</v>
      </c>
      <c r="B16" s="29" t="s">
        <v>91</v>
      </c>
      <c r="C16" s="19" t="s">
        <v>41</v>
      </c>
      <c r="D16" s="31">
        <v>14.93</v>
      </c>
      <c r="E16" s="32" t="s">
        <v>82</v>
      </c>
      <c r="F16" s="31">
        <v>0</v>
      </c>
      <c r="G16" s="33"/>
      <c r="H16" s="34"/>
      <c r="I16" s="35" t="s">
        <v>39</v>
      </c>
      <c r="J16" s="32">
        <f>IF(I16="Less(-)",-1,1)</f>
        <v>1</v>
      </c>
      <c r="K16" s="33" t="s">
        <v>64</v>
      </c>
      <c r="L16" s="33" t="s">
        <v>7</v>
      </c>
      <c r="M16" s="36"/>
      <c r="N16" s="37"/>
      <c r="O16" s="37"/>
      <c r="P16" s="47"/>
      <c r="Q16" s="37"/>
      <c r="R16" s="37"/>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1">
        <f t="shared" si="0"/>
        <v>0</v>
      </c>
      <c r="BB16" s="42">
        <f t="shared" si="1"/>
        <v>0</v>
      </c>
      <c r="BC16" s="43" t="str">
        <f t="shared" si="3"/>
        <v>INR Zero Only</v>
      </c>
      <c r="IE16" s="21">
        <v>1.01</v>
      </c>
      <c r="IF16" s="21" t="s">
        <v>40</v>
      </c>
      <c r="IG16" s="21" t="s">
        <v>36</v>
      </c>
      <c r="IH16" s="21">
        <v>123.223</v>
      </c>
      <c r="II16" s="21" t="s">
        <v>38</v>
      </c>
    </row>
    <row r="17" spans="1:243" s="20" customFormat="1" ht="75.75" customHeight="1">
      <c r="A17" s="66">
        <v>5</v>
      </c>
      <c r="B17" s="29" t="s">
        <v>92</v>
      </c>
      <c r="C17" s="19" t="s">
        <v>44</v>
      </c>
      <c r="D17" s="31">
        <v>0.95</v>
      </c>
      <c r="E17" s="32" t="s">
        <v>82</v>
      </c>
      <c r="F17" s="31">
        <v>0</v>
      </c>
      <c r="G17" s="33"/>
      <c r="H17" s="33"/>
      <c r="I17" s="35" t="s">
        <v>39</v>
      </c>
      <c r="J17" s="32">
        <f t="shared" si="2"/>
        <v>1</v>
      </c>
      <c r="K17" s="33" t="s">
        <v>64</v>
      </c>
      <c r="L17" s="33" t="s">
        <v>7</v>
      </c>
      <c r="M17" s="36"/>
      <c r="N17" s="37"/>
      <c r="O17" s="37"/>
      <c r="P17" s="47"/>
      <c r="Q17" s="37"/>
      <c r="R17" s="37"/>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1">
        <f t="shared" si="0"/>
        <v>0</v>
      </c>
      <c r="BB17" s="42">
        <f t="shared" si="1"/>
        <v>0</v>
      </c>
      <c r="BC17" s="43" t="str">
        <f t="shared" si="3"/>
        <v>INR Zero Only</v>
      </c>
      <c r="IE17" s="21">
        <v>1.01</v>
      </c>
      <c r="IF17" s="21" t="s">
        <v>40</v>
      </c>
      <c r="IG17" s="21" t="s">
        <v>36</v>
      </c>
      <c r="IH17" s="21">
        <v>123.223</v>
      </c>
      <c r="II17" s="21" t="s">
        <v>38</v>
      </c>
    </row>
    <row r="18" spans="1:243" s="20" customFormat="1" ht="42.75" customHeight="1">
      <c r="A18" s="66">
        <v>6</v>
      </c>
      <c r="B18" s="29" t="s">
        <v>80</v>
      </c>
      <c r="C18" s="19" t="s">
        <v>46</v>
      </c>
      <c r="D18" s="31">
        <v>16.43</v>
      </c>
      <c r="E18" s="32" t="s">
        <v>82</v>
      </c>
      <c r="F18" s="31">
        <v>0</v>
      </c>
      <c r="G18" s="33"/>
      <c r="H18" s="33"/>
      <c r="I18" s="35" t="s">
        <v>39</v>
      </c>
      <c r="J18" s="32">
        <f t="shared" si="2"/>
        <v>1</v>
      </c>
      <c r="K18" s="33" t="s">
        <v>64</v>
      </c>
      <c r="L18" s="33" t="s">
        <v>7</v>
      </c>
      <c r="M18" s="36"/>
      <c r="N18" s="37"/>
      <c r="O18" s="37"/>
      <c r="P18" s="47"/>
      <c r="Q18" s="37"/>
      <c r="R18" s="37"/>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1">
        <f t="shared" si="0"/>
        <v>0</v>
      </c>
      <c r="BB18" s="42">
        <f t="shared" si="1"/>
        <v>0</v>
      </c>
      <c r="BC18" s="43" t="str">
        <f t="shared" si="3"/>
        <v>INR Zero Only</v>
      </c>
      <c r="IE18" s="21">
        <v>1.02</v>
      </c>
      <c r="IF18" s="21" t="s">
        <v>42</v>
      </c>
      <c r="IG18" s="21" t="s">
        <v>43</v>
      </c>
      <c r="IH18" s="21">
        <v>213</v>
      </c>
      <c r="II18" s="21" t="s">
        <v>38</v>
      </c>
    </row>
    <row r="19" spans="1:243" s="20" customFormat="1" ht="47.25" customHeight="1">
      <c r="A19" s="66">
        <v>7</v>
      </c>
      <c r="B19" s="30" t="s">
        <v>93</v>
      </c>
      <c r="C19" s="19" t="s">
        <v>49</v>
      </c>
      <c r="D19" s="31">
        <v>1.73</v>
      </c>
      <c r="E19" s="32" t="s">
        <v>82</v>
      </c>
      <c r="F19" s="31">
        <v>0</v>
      </c>
      <c r="G19" s="33"/>
      <c r="H19" s="33"/>
      <c r="I19" s="35" t="s">
        <v>39</v>
      </c>
      <c r="J19" s="32">
        <f t="shared" si="2"/>
        <v>1</v>
      </c>
      <c r="K19" s="33" t="s">
        <v>64</v>
      </c>
      <c r="L19" s="33" t="s">
        <v>7</v>
      </c>
      <c r="M19" s="36"/>
      <c r="N19" s="37"/>
      <c r="O19" s="37"/>
      <c r="P19" s="47"/>
      <c r="Q19" s="37"/>
      <c r="R19" s="37"/>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1">
        <f t="shared" si="0"/>
        <v>0</v>
      </c>
      <c r="BB19" s="42">
        <f aca="true" t="shared" si="4" ref="BB19:BB44">BA19+SUM(N19:AZ19)</f>
        <v>0</v>
      </c>
      <c r="BC19" s="43" t="str">
        <f t="shared" si="3"/>
        <v>INR Zero Only</v>
      </c>
      <c r="IE19" s="21">
        <v>2</v>
      </c>
      <c r="IF19" s="21" t="s">
        <v>35</v>
      </c>
      <c r="IG19" s="21" t="s">
        <v>45</v>
      </c>
      <c r="IH19" s="21">
        <v>10</v>
      </c>
      <c r="II19" s="21" t="s">
        <v>38</v>
      </c>
    </row>
    <row r="20" spans="1:243" s="20" customFormat="1" ht="39" customHeight="1">
      <c r="A20" s="66">
        <v>8</v>
      </c>
      <c r="B20" s="30" t="s">
        <v>94</v>
      </c>
      <c r="C20" s="19" t="s">
        <v>50</v>
      </c>
      <c r="D20" s="31">
        <v>60</v>
      </c>
      <c r="E20" s="32" t="s">
        <v>81</v>
      </c>
      <c r="F20" s="31">
        <v>0</v>
      </c>
      <c r="G20" s="33"/>
      <c r="H20" s="33"/>
      <c r="I20" s="35" t="s">
        <v>39</v>
      </c>
      <c r="J20" s="32">
        <f t="shared" si="2"/>
        <v>1</v>
      </c>
      <c r="K20" s="33" t="s">
        <v>64</v>
      </c>
      <c r="L20" s="33" t="s">
        <v>7</v>
      </c>
      <c r="M20" s="36"/>
      <c r="N20" s="37"/>
      <c r="O20" s="37"/>
      <c r="P20" s="47"/>
      <c r="Q20" s="37"/>
      <c r="R20" s="37"/>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1">
        <f t="shared" si="0"/>
        <v>0</v>
      </c>
      <c r="BB20" s="42">
        <f t="shared" si="4"/>
        <v>0</v>
      </c>
      <c r="BC20" s="43" t="str">
        <f t="shared" si="3"/>
        <v>INR Zero Only</v>
      </c>
      <c r="IE20" s="21">
        <v>3</v>
      </c>
      <c r="IF20" s="21" t="s">
        <v>47</v>
      </c>
      <c r="IG20" s="21" t="s">
        <v>48</v>
      </c>
      <c r="IH20" s="21">
        <v>10</v>
      </c>
      <c r="II20" s="21" t="s">
        <v>38</v>
      </c>
    </row>
    <row r="21" spans="1:243" s="20" customFormat="1" ht="90.75" customHeight="1">
      <c r="A21" s="66">
        <v>9</v>
      </c>
      <c r="B21" s="29" t="s">
        <v>95</v>
      </c>
      <c r="C21" s="19" t="s">
        <v>51</v>
      </c>
      <c r="D21" s="31">
        <v>72.24</v>
      </c>
      <c r="E21" s="32" t="s">
        <v>81</v>
      </c>
      <c r="F21" s="31">
        <v>0</v>
      </c>
      <c r="G21" s="33"/>
      <c r="H21" s="34"/>
      <c r="I21" s="35" t="s">
        <v>39</v>
      </c>
      <c r="J21" s="32">
        <f aca="true" t="shared" si="5" ref="J21:J38">IF(I21="Less(-)",-1,1)</f>
        <v>1</v>
      </c>
      <c r="K21" s="33" t="s">
        <v>64</v>
      </c>
      <c r="L21" s="33" t="s">
        <v>7</v>
      </c>
      <c r="M21" s="36"/>
      <c r="N21" s="37"/>
      <c r="O21" s="37"/>
      <c r="P21" s="47"/>
      <c r="Q21" s="37"/>
      <c r="R21" s="37"/>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1">
        <f t="shared" si="0"/>
        <v>0</v>
      </c>
      <c r="BB21" s="42">
        <f t="shared" si="4"/>
        <v>0</v>
      </c>
      <c r="BC21" s="43" t="str">
        <f t="shared" si="3"/>
        <v>INR Zero Only</v>
      </c>
      <c r="IE21" s="21">
        <v>1.01</v>
      </c>
      <c r="IF21" s="21" t="s">
        <v>40</v>
      </c>
      <c r="IG21" s="21" t="s">
        <v>36</v>
      </c>
      <c r="IH21" s="21">
        <v>123.223</v>
      </c>
      <c r="II21" s="21" t="s">
        <v>38</v>
      </c>
    </row>
    <row r="22" spans="1:243" s="20" customFormat="1" ht="66.75" customHeight="1">
      <c r="A22" s="66">
        <v>10</v>
      </c>
      <c r="B22" s="29" t="s">
        <v>96</v>
      </c>
      <c r="C22" s="19" t="s">
        <v>52</v>
      </c>
      <c r="D22" s="31">
        <v>10</v>
      </c>
      <c r="E22" s="32" t="s">
        <v>193</v>
      </c>
      <c r="F22" s="31">
        <v>0</v>
      </c>
      <c r="G22" s="33"/>
      <c r="H22" s="33"/>
      <c r="I22" s="35" t="s">
        <v>39</v>
      </c>
      <c r="J22" s="32">
        <f t="shared" si="5"/>
        <v>1</v>
      </c>
      <c r="K22" s="33" t="s">
        <v>64</v>
      </c>
      <c r="L22" s="33" t="s">
        <v>7</v>
      </c>
      <c r="M22" s="36"/>
      <c r="N22" s="37"/>
      <c r="O22" s="37"/>
      <c r="P22" s="47"/>
      <c r="Q22" s="37"/>
      <c r="R22" s="37"/>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1">
        <f t="shared" si="0"/>
        <v>0</v>
      </c>
      <c r="BB22" s="42">
        <f>BA22+SUM(N22:AZ22)</f>
        <v>0</v>
      </c>
      <c r="BC22" s="43" t="str">
        <f t="shared" si="3"/>
        <v>INR Zero Only</v>
      </c>
      <c r="IE22" s="21">
        <v>2</v>
      </c>
      <c r="IF22" s="21" t="s">
        <v>35</v>
      </c>
      <c r="IG22" s="21" t="s">
        <v>45</v>
      </c>
      <c r="IH22" s="21">
        <v>10</v>
      </c>
      <c r="II22" s="21" t="s">
        <v>38</v>
      </c>
    </row>
    <row r="23" spans="1:243" s="20" customFormat="1" ht="45.75" customHeight="1">
      <c r="A23" s="66">
        <v>11</v>
      </c>
      <c r="B23" s="67" t="s">
        <v>97</v>
      </c>
      <c r="C23" s="19" t="s">
        <v>53</v>
      </c>
      <c r="D23" s="31">
        <v>30</v>
      </c>
      <c r="E23" s="32" t="s">
        <v>193</v>
      </c>
      <c r="F23" s="31">
        <v>0</v>
      </c>
      <c r="G23" s="33"/>
      <c r="H23" s="34"/>
      <c r="I23" s="35" t="s">
        <v>39</v>
      </c>
      <c r="J23" s="32">
        <f t="shared" si="5"/>
        <v>1</v>
      </c>
      <c r="K23" s="33" t="s">
        <v>64</v>
      </c>
      <c r="L23" s="33" t="s">
        <v>7</v>
      </c>
      <c r="M23" s="36"/>
      <c r="N23" s="37"/>
      <c r="O23" s="37"/>
      <c r="P23" s="47"/>
      <c r="Q23" s="37"/>
      <c r="R23" s="37"/>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1">
        <f t="shared" si="0"/>
        <v>0</v>
      </c>
      <c r="BB23" s="42">
        <f t="shared" si="4"/>
        <v>0</v>
      </c>
      <c r="BC23" s="43" t="str">
        <f t="shared" si="3"/>
        <v>INR Zero Only</v>
      </c>
      <c r="IE23" s="21">
        <v>1.01</v>
      </c>
      <c r="IF23" s="21" t="s">
        <v>40</v>
      </c>
      <c r="IG23" s="21" t="s">
        <v>36</v>
      </c>
      <c r="IH23" s="21">
        <v>123.223</v>
      </c>
      <c r="II23" s="21" t="s">
        <v>38</v>
      </c>
    </row>
    <row r="24" spans="1:243" s="20" customFormat="1" ht="30" customHeight="1">
      <c r="A24" s="66">
        <v>11.2</v>
      </c>
      <c r="B24" s="29" t="s">
        <v>98</v>
      </c>
      <c r="C24" s="19" t="s">
        <v>54</v>
      </c>
      <c r="D24" s="31">
        <v>45</v>
      </c>
      <c r="E24" s="32" t="s">
        <v>193</v>
      </c>
      <c r="F24" s="31">
        <v>0</v>
      </c>
      <c r="G24" s="33"/>
      <c r="H24" s="33"/>
      <c r="I24" s="35" t="s">
        <v>39</v>
      </c>
      <c r="J24" s="32">
        <f t="shared" si="5"/>
        <v>1</v>
      </c>
      <c r="K24" s="33" t="s">
        <v>64</v>
      </c>
      <c r="L24" s="33" t="s">
        <v>7</v>
      </c>
      <c r="M24" s="36"/>
      <c r="N24" s="37"/>
      <c r="O24" s="37"/>
      <c r="P24" s="47"/>
      <c r="Q24" s="37"/>
      <c r="R24" s="37"/>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1">
        <f t="shared" si="0"/>
        <v>0</v>
      </c>
      <c r="BB24" s="42">
        <f>BA24+SUM(N24:AZ24)</f>
        <v>0</v>
      </c>
      <c r="BC24" s="43" t="str">
        <f t="shared" si="3"/>
        <v>INR Zero Only</v>
      </c>
      <c r="IE24" s="21">
        <v>2</v>
      </c>
      <c r="IF24" s="21" t="s">
        <v>35</v>
      </c>
      <c r="IG24" s="21" t="s">
        <v>45</v>
      </c>
      <c r="IH24" s="21">
        <v>10</v>
      </c>
      <c r="II24" s="21" t="s">
        <v>38</v>
      </c>
    </row>
    <row r="25" spans="1:243" s="20" customFormat="1" ht="54" customHeight="1">
      <c r="A25" s="66">
        <v>12</v>
      </c>
      <c r="B25" s="68" t="s">
        <v>99</v>
      </c>
      <c r="C25" s="19" t="s">
        <v>55</v>
      </c>
      <c r="D25" s="31">
        <v>30</v>
      </c>
      <c r="E25" s="32" t="s">
        <v>193</v>
      </c>
      <c r="F25" s="31">
        <v>0</v>
      </c>
      <c r="G25" s="33"/>
      <c r="H25" s="33"/>
      <c r="I25" s="35" t="s">
        <v>39</v>
      </c>
      <c r="J25" s="32">
        <f t="shared" si="5"/>
        <v>1</v>
      </c>
      <c r="K25" s="33" t="s">
        <v>64</v>
      </c>
      <c r="L25" s="33" t="s">
        <v>7</v>
      </c>
      <c r="M25" s="36"/>
      <c r="N25" s="37"/>
      <c r="O25" s="37"/>
      <c r="P25" s="47"/>
      <c r="Q25" s="37"/>
      <c r="R25" s="37"/>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1">
        <f t="shared" si="0"/>
        <v>0</v>
      </c>
      <c r="BB25" s="42">
        <f t="shared" si="4"/>
        <v>0</v>
      </c>
      <c r="BC25" s="43" t="str">
        <f t="shared" si="3"/>
        <v>INR Zero Only</v>
      </c>
      <c r="IE25" s="21">
        <v>1.01</v>
      </c>
      <c r="IF25" s="21" t="s">
        <v>40</v>
      </c>
      <c r="IG25" s="21" t="s">
        <v>36</v>
      </c>
      <c r="IH25" s="21">
        <v>123.223</v>
      </c>
      <c r="II25" s="21" t="s">
        <v>38</v>
      </c>
    </row>
    <row r="26" spans="1:243" s="20" customFormat="1" ht="31.5" customHeight="1">
      <c r="A26" s="66">
        <v>12.2</v>
      </c>
      <c r="B26" s="29" t="s">
        <v>100</v>
      </c>
      <c r="C26" s="19" t="s">
        <v>56</v>
      </c>
      <c r="D26" s="31">
        <v>40</v>
      </c>
      <c r="E26" s="32" t="s">
        <v>193</v>
      </c>
      <c r="F26" s="31">
        <v>0</v>
      </c>
      <c r="G26" s="33"/>
      <c r="H26" s="34"/>
      <c r="I26" s="35" t="s">
        <v>39</v>
      </c>
      <c r="J26" s="32">
        <f t="shared" si="5"/>
        <v>1</v>
      </c>
      <c r="K26" s="33" t="s">
        <v>64</v>
      </c>
      <c r="L26" s="33" t="s">
        <v>7</v>
      </c>
      <c r="M26" s="36"/>
      <c r="N26" s="37"/>
      <c r="O26" s="37"/>
      <c r="P26" s="38"/>
      <c r="Q26" s="37"/>
      <c r="R26" s="37"/>
      <c r="S26" s="39"/>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1">
        <f t="shared" si="0"/>
        <v>0</v>
      </c>
      <c r="BB26" s="42">
        <f t="shared" si="4"/>
        <v>0</v>
      </c>
      <c r="BC26" s="43" t="str">
        <f t="shared" si="3"/>
        <v>INR Zero Only</v>
      </c>
      <c r="IE26" s="21">
        <v>1.01</v>
      </c>
      <c r="IF26" s="21" t="s">
        <v>40</v>
      </c>
      <c r="IG26" s="21" t="s">
        <v>36</v>
      </c>
      <c r="IH26" s="21">
        <v>123.223</v>
      </c>
      <c r="II26" s="21" t="s">
        <v>38</v>
      </c>
    </row>
    <row r="27" spans="1:243" s="20" customFormat="1" ht="50.25" customHeight="1">
      <c r="A27" s="66">
        <v>13</v>
      </c>
      <c r="B27" s="29" t="s">
        <v>101</v>
      </c>
      <c r="C27" s="19" t="s">
        <v>57</v>
      </c>
      <c r="D27" s="31">
        <v>15</v>
      </c>
      <c r="E27" s="32" t="s">
        <v>193</v>
      </c>
      <c r="F27" s="31">
        <v>0</v>
      </c>
      <c r="G27" s="33"/>
      <c r="H27" s="34"/>
      <c r="I27" s="35" t="s">
        <v>39</v>
      </c>
      <c r="J27" s="32">
        <f t="shared" si="5"/>
        <v>1</v>
      </c>
      <c r="K27" s="33" t="s">
        <v>64</v>
      </c>
      <c r="L27" s="33" t="s">
        <v>7</v>
      </c>
      <c r="M27" s="36"/>
      <c r="N27" s="37"/>
      <c r="O27" s="37"/>
      <c r="P27" s="38"/>
      <c r="Q27" s="37"/>
      <c r="R27" s="37"/>
      <c r="S27" s="39"/>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1">
        <f t="shared" si="0"/>
        <v>0</v>
      </c>
      <c r="BB27" s="42">
        <f t="shared" si="4"/>
        <v>0</v>
      </c>
      <c r="BC27" s="43" t="str">
        <f t="shared" si="3"/>
        <v>INR Zero Only</v>
      </c>
      <c r="IE27" s="21">
        <v>1.01</v>
      </c>
      <c r="IF27" s="21" t="s">
        <v>40</v>
      </c>
      <c r="IG27" s="21" t="s">
        <v>36</v>
      </c>
      <c r="IH27" s="21">
        <v>123.223</v>
      </c>
      <c r="II27" s="21" t="s">
        <v>38</v>
      </c>
    </row>
    <row r="28" spans="1:243" s="20" customFormat="1" ht="61.5" customHeight="1">
      <c r="A28" s="66">
        <v>14</v>
      </c>
      <c r="B28" s="29" t="s">
        <v>102</v>
      </c>
      <c r="C28" s="19" t="s">
        <v>58</v>
      </c>
      <c r="D28" s="31">
        <v>30</v>
      </c>
      <c r="E28" s="32" t="s">
        <v>81</v>
      </c>
      <c r="F28" s="31">
        <v>0</v>
      </c>
      <c r="G28" s="33"/>
      <c r="H28" s="34"/>
      <c r="I28" s="35" t="s">
        <v>39</v>
      </c>
      <c r="J28" s="32">
        <f t="shared" si="5"/>
        <v>1</v>
      </c>
      <c r="K28" s="33" t="s">
        <v>64</v>
      </c>
      <c r="L28" s="33" t="s">
        <v>7</v>
      </c>
      <c r="M28" s="36"/>
      <c r="N28" s="37"/>
      <c r="O28" s="37"/>
      <c r="P28" s="38"/>
      <c r="Q28" s="37"/>
      <c r="R28" s="37"/>
      <c r="S28" s="39"/>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1">
        <f t="shared" si="0"/>
        <v>0</v>
      </c>
      <c r="BB28" s="42">
        <f t="shared" si="4"/>
        <v>0</v>
      </c>
      <c r="BC28" s="43" t="str">
        <f t="shared" si="3"/>
        <v>INR Zero Only</v>
      </c>
      <c r="IE28" s="21">
        <v>1.01</v>
      </c>
      <c r="IF28" s="21" t="s">
        <v>40</v>
      </c>
      <c r="IG28" s="21" t="s">
        <v>36</v>
      </c>
      <c r="IH28" s="21">
        <v>123.223</v>
      </c>
      <c r="II28" s="21" t="s">
        <v>38</v>
      </c>
    </row>
    <row r="29" spans="1:243" s="20" customFormat="1" ht="76.5" customHeight="1">
      <c r="A29" s="66">
        <v>15</v>
      </c>
      <c r="B29" s="29" t="s">
        <v>103</v>
      </c>
      <c r="C29" s="19" t="s">
        <v>59</v>
      </c>
      <c r="D29" s="31">
        <v>14.88</v>
      </c>
      <c r="E29" s="32" t="s">
        <v>81</v>
      </c>
      <c r="F29" s="31">
        <v>0</v>
      </c>
      <c r="G29" s="33"/>
      <c r="H29" s="34"/>
      <c r="I29" s="35" t="s">
        <v>39</v>
      </c>
      <c r="J29" s="32">
        <f t="shared" si="5"/>
        <v>1</v>
      </c>
      <c r="K29" s="33" t="s">
        <v>64</v>
      </c>
      <c r="L29" s="33" t="s">
        <v>7</v>
      </c>
      <c r="M29" s="36"/>
      <c r="N29" s="37"/>
      <c r="O29" s="37"/>
      <c r="P29" s="38"/>
      <c r="Q29" s="37"/>
      <c r="R29" s="37"/>
      <c r="S29" s="39"/>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1">
        <f t="shared" si="0"/>
        <v>0</v>
      </c>
      <c r="BB29" s="42">
        <f t="shared" si="4"/>
        <v>0</v>
      </c>
      <c r="BC29" s="43" t="str">
        <f t="shared" si="3"/>
        <v>INR Zero Only</v>
      </c>
      <c r="IE29" s="21">
        <v>1.01</v>
      </c>
      <c r="IF29" s="21" t="s">
        <v>40</v>
      </c>
      <c r="IG29" s="21" t="s">
        <v>36</v>
      </c>
      <c r="IH29" s="21">
        <v>123.223</v>
      </c>
      <c r="II29" s="21" t="s">
        <v>38</v>
      </c>
    </row>
    <row r="30" spans="1:243" s="20" customFormat="1" ht="108" customHeight="1">
      <c r="A30" s="66">
        <v>16</v>
      </c>
      <c r="B30" s="29" t="s">
        <v>104</v>
      </c>
      <c r="C30" s="19" t="s">
        <v>60</v>
      </c>
      <c r="D30" s="31">
        <v>77.65</v>
      </c>
      <c r="E30" s="32" t="s">
        <v>81</v>
      </c>
      <c r="F30" s="31">
        <v>0</v>
      </c>
      <c r="G30" s="33"/>
      <c r="H30" s="34"/>
      <c r="I30" s="35" t="s">
        <v>39</v>
      </c>
      <c r="J30" s="32">
        <f t="shared" si="5"/>
        <v>1</v>
      </c>
      <c r="K30" s="33" t="s">
        <v>64</v>
      </c>
      <c r="L30" s="33" t="s">
        <v>7</v>
      </c>
      <c r="M30" s="36"/>
      <c r="N30" s="37"/>
      <c r="O30" s="37"/>
      <c r="P30" s="38"/>
      <c r="Q30" s="37"/>
      <c r="R30" s="37"/>
      <c r="S30" s="39"/>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1">
        <f t="shared" si="0"/>
        <v>0</v>
      </c>
      <c r="BB30" s="42">
        <f t="shared" si="4"/>
        <v>0</v>
      </c>
      <c r="BC30" s="43" t="str">
        <f t="shared" si="3"/>
        <v>INR Zero Only</v>
      </c>
      <c r="IE30" s="21">
        <v>1.01</v>
      </c>
      <c r="IF30" s="21" t="s">
        <v>40</v>
      </c>
      <c r="IG30" s="21" t="s">
        <v>36</v>
      </c>
      <c r="IH30" s="21">
        <v>123.223</v>
      </c>
      <c r="II30" s="21" t="s">
        <v>38</v>
      </c>
    </row>
    <row r="31" spans="1:243" s="20" customFormat="1" ht="50.25" customHeight="1">
      <c r="A31" s="66">
        <v>17</v>
      </c>
      <c r="B31" s="29" t="s">
        <v>105</v>
      </c>
      <c r="C31" s="19" t="s">
        <v>72</v>
      </c>
      <c r="D31" s="31">
        <v>59.4</v>
      </c>
      <c r="E31" s="32" t="s">
        <v>192</v>
      </c>
      <c r="F31" s="31">
        <v>0</v>
      </c>
      <c r="G31" s="33"/>
      <c r="H31" s="34"/>
      <c r="I31" s="35" t="s">
        <v>39</v>
      </c>
      <c r="J31" s="32">
        <f t="shared" si="5"/>
        <v>1</v>
      </c>
      <c r="K31" s="33" t="s">
        <v>64</v>
      </c>
      <c r="L31" s="33" t="s">
        <v>7</v>
      </c>
      <c r="M31" s="36"/>
      <c r="N31" s="37"/>
      <c r="O31" s="37"/>
      <c r="P31" s="38"/>
      <c r="Q31" s="37"/>
      <c r="R31" s="37"/>
      <c r="S31" s="39"/>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1">
        <f t="shared" si="0"/>
        <v>0</v>
      </c>
      <c r="BB31" s="42">
        <f t="shared" si="4"/>
        <v>0</v>
      </c>
      <c r="BC31" s="43" t="str">
        <f t="shared" si="3"/>
        <v>INR Zero Only</v>
      </c>
      <c r="IE31" s="21">
        <v>1.01</v>
      </c>
      <c r="IF31" s="21" t="s">
        <v>40</v>
      </c>
      <c r="IG31" s="21" t="s">
        <v>36</v>
      </c>
      <c r="IH31" s="21">
        <v>123.223</v>
      </c>
      <c r="II31" s="21" t="s">
        <v>38</v>
      </c>
    </row>
    <row r="32" spans="1:243" s="20" customFormat="1" ht="44.25" customHeight="1">
      <c r="A32" s="66">
        <v>18</v>
      </c>
      <c r="B32" s="29" t="s">
        <v>106</v>
      </c>
      <c r="C32" s="19" t="s">
        <v>73</v>
      </c>
      <c r="D32" s="31">
        <v>24</v>
      </c>
      <c r="E32" s="32" t="s">
        <v>192</v>
      </c>
      <c r="F32" s="31">
        <v>0</v>
      </c>
      <c r="G32" s="33"/>
      <c r="H32" s="34"/>
      <c r="I32" s="35" t="s">
        <v>39</v>
      </c>
      <c r="J32" s="32">
        <f t="shared" si="5"/>
        <v>1</v>
      </c>
      <c r="K32" s="33" t="s">
        <v>64</v>
      </c>
      <c r="L32" s="33" t="s">
        <v>7</v>
      </c>
      <c r="M32" s="36"/>
      <c r="N32" s="37"/>
      <c r="O32" s="37"/>
      <c r="P32" s="38"/>
      <c r="Q32" s="37"/>
      <c r="R32" s="37"/>
      <c r="S32" s="39"/>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1">
        <f t="shared" si="0"/>
        <v>0</v>
      </c>
      <c r="BB32" s="42">
        <f t="shared" si="4"/>
        <v>0</v>
      </c>
      <c r="BC32" s="43" t="str">
        <f t="shared" si="3"/>
        <v>INR Zero Only</v>
      </c>
      <c r="IE32" s="21">
        <v>1.01</v>
      </c>
      <c r="IF32" s="21" t="s">
        <v>40</v>
      </c>
      <c r="IG32" s="21" t="s">
        <v>36</v>
      </c>
      <c r="IH32" s="21">
        <v>123.223</v>
      </c>
      <c r="II32" s="21" t="s">
        <v>38</v>
      </c>
    </row>
    <row r="33" spans="1:243" s="20" customFormat="1" ht="50.25" customHeight="1">
      <c r="A33" s="66">
        <v>19</v>
      </c>
      <c r="B33" s="29" t="s">
        <v>107</v>
      </c>
      <c r="C33" s="19" t="s">
        <v>74</v>
      </c>
      <c r="D33" s="31">
        <v>12</v>
      </c>
      <c r="E33" s="32" t="s">
        <v>193</v>
      </c>
      <c r="F33" s="31">
        <v>0</v>
      </c>
      <c r="G33" s="33"/>
      <c r="H33" s="34"/>
      <c r="I33" s="35" t="s">
        <v>39</v>
      </c>
      <c r="J33" s="32">
        <f t="shared" si="5"/>
        <v>1</v>
      </c>
      <c r="K33" s="33" t="s">
        <v>64</v>
      </c>
      <c r="L33" s="33" t="s">
        <v>7</v>
      </c>
      <c r="M33" s="36"/>
      <c r="N33" s="37"/>
      <c r="O33" s="37"/>
      <c r="P33" s="38"/>
      <c r="Q33" s="37"/>
      <c r="R33" s="37"/>
      <c r="S33" s="39"/>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1">
        <f t="shared" si="0"/>
        <v>0</v>
      </c>
      <c r="BB33" s="42">
        <f t="shared" si="4"/>
        <v>0</v>
      </c>
      <c r="BC33" s="43" t="str">
        <f t="shared" si="3"/>
        <v>INR Zero Only</v>
      </c>
      <c r="IE33" s="21">
        <v>1.01</v>
      </c>
      <c r="IF33" s="21" t="s">
        <v>40</v>
      </c>
      <c r="IG33" s="21" t="s">
        <v>36</v>
      </c>
      <c r="IH33" s="21">
        <v>123.223</v>
      </c>
      <c r="II33" s="21" t="s">
        <v>38</v>
      </c>
    </row>
    <row r="34" spans="1:243" s="20" customFormat="1" ht="65.25" customHeight="1">
      <c r="A34" s="66">
        <v>20</v>
      </c>
      <c r="B34" s="29" t="s">
        <v>108</v>
      </c>
      <c r="C34" s="19" t="s">
        <v>75</v>
      </c>
      <c r="D34" s="31">
        <v>12</v>
      </c>
      <c r="E34" s="32" t="s">
        <v>193</v>
      </c>
      <c r="F34" s="31">
        <v>0</v>
      </c>
      <c r="G34" s="33"/>
      <c r="H34" s="34"/>
      <c r="I34" s="35" t="s">
        <v>39</v>
      </c>
      <c r="J34" s="32">
        <f t="shared" si="5"/>
        <v>1</v>
      </c>
      <c r="K34" s="33" t="s">
        <v>64</v>
      </c>
      <c r="L34" s="33" t="s">
        <v>7</v>
      </c>
      <c r="M34" s="36"/>
      <c r="N34" s="37"/>
      <c r="O34" s="37"/>
      <c r="P34" s="38"/>
      <c r="Q34" s="37"/>
      <c r="R34" s="37"/>
      <c r="S34" s="39"/>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1">
        <f t="shared" si="0"/>
        <v>0</v>
      </c>
      <c r="BB34" s="42">
        <f t="shared" si="4"/>
        <v>0</v>
      </c>
      <c r="BC34" s="43" t="str">
        <f t="shared" si="3"/>
        <v>INR Zero Only</v>
      </c>
      <c r="IE34" s="21">
        <v>1.01</v>
      </c>
      <c r="IF34" s="21" t="s">
        <v>40</v>
      </c>
      <c r="IG34" s="21" t="s">
        <v>36</v>
      </c>
      <c r="IH34" s="21">
        <v>123.223</v>
      </c>
      <c r="II34" s="21" t="s">
        <v>38</v>
      </c>
    </row>
    <row r="35" spans="1:243" s="20" customFormat="1" ht="30" customHeight="1">
      <c r="A35" s="66">
        <v>21</v>
      </c>
      <c r="B35" s="29" t="s">
        <v>109</v>
      </c>
      <c r="C35" s="19" t="s">
        <v>76</v>
      </c>
      <c r="D35" s="31">
        <v>360.75</v>
      </c>
      <c r="E35" s="32" t="s">
        <v>81</v>
      </c>
      <c r="F35" s="31">
        <v>0</v>
      </c>
      <c r="G35" s="33"/>
      <c r="H35" s="34"/>
      <c r="I35" s="35" t="s">
        <v>39</v>
      </c>
      <c r="J35" s="32">
        <f t="shared" si="5"/>
        <v>1</v>
      </c>
      <c r="K35" s="33" t="s">
        <v>64</v>
      </c>
      <c r="L35" s="33" t="s">
        <v>7</v>
      </c>
      <c r="M35" s="36"/>
      <c r="N35" s="37"/>
      <c r="O35" s="37"/>
      <c r="P35" s="38"/>
      <c r="Q35" s="37"/>
      <c r="R35" s="37"/>
      <c r="S35" s="39"/>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1">
        <f t="shared" si="0"/>
        <v>0</v>
      </c>
      <c r="BB35" s="42">
        <f t="shared" si="4"/>
        <v>0</v>
      </c>
      <c r="BC35" s="43" t="str">
        <f t="shared" si="3"/>
        <v>INR Zero Only</v>
      </c>
      <c r="IE35" s="21">
        <v>1.01</v>
      </c>
      <c r="IF35" s="21" t="s">
        <v>40</v>
      </c>
      <c r="IG35" s="21" t="s">
        <v>36</v>
      </c>
      <c r="IH35" s="21">
        <v>123.223</v>
      </c>
      <c r="II35" s="21" t="s">
        <v>38</v>
      </c>
    </row>
    <row r="36" spans="1:243" s="20" customFormat="1" ht="54.75" customHeight="1">
      <c r="A36" s="66">
        <v>22</v>
      </c>
      <c r="B36" s="29" t="s">
        <v>86</v>
      </c>
      <c r="C36" s="19" t="s">
        <v>77</v>
      </c>
      <c r="D36" s="31">
        <v>287.98</v>
      </c>
      <c r="E36" s="32" t="s">
        <v>81</v>
      </c>
      <c r="F36" s="31">
        <v>0</v>
      </c>
      <c r="G36" s="33"/>
      <c r="H36" s="34"/>
      <c r="I36" s="35" t="s">
        <v>39</v>
      </c>
      <c r="J36" s="32">
        <f t="shared" si="5"/>
        <v>1</v>
      </c>
      <c r="K36" s="33" t="s">
        <v>64</v>
      </c>
      <c r="L36" s="33" t="s">
        <v>7</v>
      </c>
      <c r="M36" s="36"/>
      <c r="N36" s="37"/>
      <c r="O36" s="37"/>
      <c r="P36" s="38"/>
      <c r="Q36" s="37"/>
      <c r="R36" s="37"/>
      <c r="S36" s="39"/>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1">
        <f t="shared" si="0"/>
        <v>0</v>
      </c>
      <c r="BB36" s="42">
        <f t="shared" si="4"/>
        <v>0</v>
      </c>
      <c r="BC36" s="43" t="str">
        <f t="shared" si="3"/>
        <v>INR Zero Only</v>
      </c>
      <c r="IE36" s="21">
        <v>1.01</v>
      </c>
      <c r="IF36" s="21" t="s">
        <v>40</v>
      </c>
      <c r="IG36" s="21" t="s">
        <v>36</v>
      </c>
      <c r="IH36" s="21">
        <v>123.223</v>
      </c>
      <c r="II36" s="21" t="s">
        <v>38</v>
      </c>
    </row>
    <row r="37" spans="1:243" s="20" customFormat="1" ht="39" customHeight="1">
      <c r="A37" s="66">
        <v>23</v>
      </c>
      <c r="B37" s="29" t="s">
        <v>110</v>
      </c>
      <c r="C37" s="19" t="s">
        <v>78</v>
      </c>
      <c r="D37" s="31">
        <v>127.5</v>
      </c>
      <c r="E37" s="32" t="s">
        <v>81</v>
      </c>
      <c r="F37" s="31">
        <v>0</v>
      </c>
      <c r="G37" s="33"/>
      <c r="H37" s="34"/>
      <c r="I37" s="35" t="s">
        <v>39</v>
      </c>
      <c r="J37" s="32">
        <f t="shared" si="5"/>
        <v>1</v>
      </c>
      <c r="K37" s="33" t="s">
        <v>64</v>
      </c>
      <c r="L37" s="33" t="s">
        <v>7</v>
      </c>
      <c r="M37" s="36"/>
      <c r="N37" s="37"/>
      <c r="O37" s="37"/>
      <c r="P37" s="38"/>
      <c r="Q37" s="37"/>
      <c r="R37" s="37"/>
      <c r="S37" s="39"/>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1">
        <f t="shared" si="0"/>
        <v>0</v>
      </c>
      <c r="BB37" s="42">
        <f t="shared" si="4"/>
        <v>0</v>
      </c>
      <c r="BC37" s="43" t="str">
        <f t="shared" si="3"/>
        <v>INR Zero Only</v>
      </c>
      <c r="IE37" s="21">
        <v>1.01</v>
      </c>
      <c r="IF37" s="21" t="s">
        <v>40</v>
      </c>
      <c r="IG37" s="21" t="s">
        <v>36</v>
      </c>
      <c r="IH37" s="21">
        <v>123.223</v>
      </c>
      <c r="II37" s="21" t="s">
        <v>38</v>
      </c>
    </row>
    <row r="38" spans="1:243" s="20" customFormat="1" ht="42" customHeight="1">
      <c r="A38" s="66">
        <v>24</v>
      </c>
      <c r="B38" s="29" t="s">
        <v>84</v>
      </c>
      <c r="C38" s="19" t="s">
        <v>79</v>
      </c>
      <c r="D38" s="31">
        <v>287.98</v>
      </c>
      <c r="E38" s="32" t="s">
        <v>81</v>
      </c>
      <c r="F38" s="31">
        <v>0</v>
      </c>
      <c r="G38" s="33"/>
      <c r="H38" s="34"/>
      <c r="I38" s="35" t="s">
        <v>39</v>
      </c>
      <c r="J38" s="32">
        <f t="shared" si="5"/>
        <v>1</v>
      </c>
      <c r="K38" s="33" t="s">
        <v>64</v>
      </c>
      <c r="L38" s="33" t="s">
        <v>7</v>
      </c>
      <c r="M38" s="36"/>
      <c r="N38" s="37"/>
      <c r="O38" s="37"/>
      <c r="P38" s="38"/>
      <c r="Q38" s="37"/>
      <c r="R38" s="37"/>
      <c r="S38" s="39"/>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1">
        <f t="shared" si="0"/>
        <v>0</v>
      </c>
      <c r="BB38" s="42">
        <f t="shared" si="4"/>
        <v>0</v>
      </c>
      <c r="BC38" s="43" t="str">
        <f t="shared" si="3"/>
        <v>INR Zero Only</v>
      </c>
      <c r="IE38" s="21">
        <v>1.01</v>
      </c>
      <c r="IF38" s="21" t="s">
        <v>40</v>
      </c>
      <c r="IG38" s="21" t="s">
        <v>36</v>
      </c>
      <c r="IH38" s="21">
        <v>123.223</v>
      </c>
      <c r="II38" s="21" t="s">
        <v>38</v>
      </c>
    </row>
    <row r="39" spans="1:243" s="20" customFormat="1" ht="47.25" customHeight="1">
      <c r="A39" s="66">
        <v>25</v>
      </c>
      <c r="B39" s="29" t="s">
        <v>111</v>
      </c>
      <c r="C39" s="19" t="s">
        <v>85</v>
      </c>
      <c r="D39" s="31">
        <v>1169.28</v>
      </c>
      <c r="E39" s="32" t="s">
        <v>81</v>
      </c>
      <c r="F39" s="31">
        <v>0</v>
      </c>
      <c r="G39" s="33"/>
      <c r="H39" s="34"/>
      <c r="I39" s="35" t="s">
        <v>39</v>
      </c>
      <c r="J39" s="32">
        <f aca="true" t="shared" si="6" ref="J39:J57">IF(I39="Less(-)",-1,1)</f>
        <v>1</v>
      </c>
      <c r="K39" s="33" t="s">
        <v>64</v>
      </c>
      <c r="L39" s="33" t="s">
        <v>7</v>
      </c>
      <c r="M39" s="36"/>
      <c r="N39" s="37"/>
      <c r="O39" s="37"/>
      <c r="P39" s="47"/>
      <c r="Q39" s="37"/>
      <c r="R39" s="37"/>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1">
        <f aca="true" t="shared" si="7" ref="BA39:BA78">total_amount_ba($B$2,$D$2,D39,F39,J39,K39,M39)</f>
        <v>0</v>
      </c>
      <c r="BB39" s="42">
        <f t="shared" si="4"/>
        <v>0</v>
      </c>
      <c r="BC39" s="43" t="str">
        <f>SpellNumber(L39,BB39)</f>
        <v>INR Zero Only</v>
      </c>
      <c r="IE39" s="21">
        <v>1.01</v>
      </c>
      <c r="IF39" s="21" t="s">
        <v>40</v>
      </c>
      <c r="IG39" s="21" t="s">
        <v>36</v>
      </c>
      <c r="IH39" s="21">
        <v>123.223</v>
      </c>
      <c r="II39" s="21" t="s">
        <v>38</v>
      </c>
    </row>
    <row r="40" spans="1:243" s="20" customFormat="1" ht="42.75" customHeight="1">
      <c r="A40" s="66">
        <v>26</v>
      </c>
      <c r="B40" s="29" t="s">
        <v>112</v>
      </c>
      <c r="C40" s="19" t="s">
        <v>124</v>
      </c>
      <c r="D40" s="31">
        <v>4</v>
      </c>
      <c r="E40" s="32" t="s">
        <v>193</v>
      </c>
      <c r="F40" s="31">
        <v>0</v>
      </c>
      <c r="G40" s="33"/>
      <c r="H40" s="34"/>
      <c r="I40" s="35" t="s">
        <v>39</v>
      </c>
      <c r="J40" s="32">
        <f t="shared" si="6"/>
        <v>1</v>
      </c>
      <c r="K40" s="33" t="s">
        <v>64</v>
      </c>
      <c r="L40" s="33" t="s">
        <v>7</v>
      </c>
      <c r="M40" s="36"/>
      <c r="N40" s="37"/>
      <c r="O40" s="37"/>
      <c r="P40" s="47"/>
      <c r="Q40" s="37"/>
      <c r="R40" s="37"/>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1">
        <f t="shared" si="7"/>
        <v>0</v>
      </c>
      <c r="BB40" s="42">
        <f t="shared" si="4"/>
        <v>0</v>
      </c>
      <c r="BC40" s="43" t="str">
        <f aca="true" t="shared" si="8" ref="BC40:BC45">SpellNumber(L40,BB40)</f>
        <v>INR Zero Only</v>
      </c>
      <c r="IE40" s="21">
        <v>1.01</v>
      </c>
      <c r="IF40" s="21" t="s">
        <v>40</v>
      </c>
      <c r="IG40" s="21" t="s">
        <v>36</v>
      </c>
      <c r="IH40" s="21">
        <v>123.223</v>
      </c>
      <c r="II40" s="21" t="s">
        <v>38</v>
      </c>
    </row>
    <row r="41" spans="1:243" s="20" customFormat="1" ht="77.25" customHeight="1">
      <c r="A41" s="66">
        <v>27</v>
      </c>
      <c r="B41" s="29" t="s">
        <v>113</v>
      </c>
      <c r="C41" s="19" t="s">
        <v>125</v>
      </c>
      <c r="D41" s="31">
        <v>50</v>
      </c>
      <c r="E41" s="32" t="s">
        <v>192</v>
      </c>
      <c r="F41" s="31">
        <v>0</v>
      </c>
      <c r="G41" s="33"/>
      <c r="H41" s="34"/>
      <c r="I41" s="35" t="s">
        <v>39</v>
      </c>
      <c r="J41" s="32">
        <f t="shared" si="6"/>
        <v>1</v>
      </c>
      <c r="K41" s="33" t="s">
        <v>64</v>
      </c>
      <c r="L41" s="33" t="s">
        <v>7</v>
      </c>
      <c r="M41" s="36"/>
      <c r="N41" s="37"/>
      <c r="O41" s="37"/>
      <c r="P41" s="47"/>
      <c r="Q41" s="37"/>
      <c r="R41" s="37"/>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1">
        <f t="shared" si="7"/>
        <v>0</v>
      </c>
      <c r="BB41" s="42">
        <f t="shared" si="4"/>
        <v>0</v>
      </c>
      <c r="BC41" s="43" t="str">
        <f t="shared" si="8"/>
        <v>INR Zero Only</v>
      </c>
      <c r="IE41" s="21">
        <v>1.01</v>
      </c>
      <c r="IF41" s="21" t="s">
        <v>40</v>
      </c>
      <c r="IG41" s="21" t="s">
        <v>36</v>
      </c>
      <c r="IH41" s="21">
        <v>123.223</v>
      </c>
      <c r="II41" s="21" t="s">
        <v>38</v>
      </c>
    </row>
    <row r="42" spans="1:243" s="20" customFormat="1" ht="36" customHeight="1">
      <c r="A42" s="66">
        <v>28</v>
      </c>
      <c r="B42" s="29" t="s">
        <v>114</v>
      </c>
      <c r="C42" s="19" t="s">
        <v>126</v>
      </c>
      <c r="D42" s="31">
        <v>4</v>
      </c>
      <c r="E42" s="32" t="s">
        <v>193</v>
      </c>
      <c r="F42" s="31">
        <v>0</v>
      </c>
      <c r="G42" s="33"/>
      <c r="H42" s="34"/>
      <c r="I42" s="35" t="s">
        <v>39</v>
      </c>
      <c r="J42" s="32">
        <f t="shared" si="6"/>
        <v>1</v>
      </c>
      <c r="K42" s="33" t="s">
        <v>64</v>
      </c>
      <c r="L42" s="33" t="s">
        <v>7</v>
      </c>
      <c r="M42" s="36"/>
      <c r="N42" s="37"/>
      <c r="O42" s="37"/>
      <c r="P42" s="47"/>
      <c r="Q42" s="37"/>
      <c r="R42" s="37"/>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1">
        <f t="shared" si="7"/>
        <v>0</v>
      </c>
      <c r="BB42" s="42">
        <f t="shared" si="4"/>
        <v>0</v>
      </c>
      <c r="BC42" s="43" t="str">
        <f t="shared" si="8"/>
        <v>INR Zero Only</v>
      </c>
      <c r="IE42" s="21">
        <v>1.01</v>
      </c>
      <c r="IF42" s="21" t="s">
        <v>40</v>
      </c>
      <c r="IG42" s="21" t="s">
        <v>36</v>
      </c>
      <c r="IH42" s="21">
        <v>123.223</v>
      </c>
      <c r="II42" s="21" t="s">
        <v>38</v>
      </c>
    </row>
    <row r="43" spans="1:243" s="20" customFormat="1" ht="137.25" customHeight="1">
      <c r="A43" s="66">
        <v>29</v>
      </c>
      <c r="B43" s="29" t="s">
        <v>115</v>
      </c>
      <c r="C43" s="19" t="s">
        <v>127</v>
      </c>
      <c r="D43" s="31">
        <v>115.5</v>
      </c>
      <c r="E43" s="32" t="s">
        <v>81</v>
      </c>
      <c r="F43" s="31">
        <v>0</v>
      </c>
      <c r="G43" s="33"/>
      <c r="H43" s="33"/>
      <c r="I43" s="35" t="s">
        <v>39</v>
      </c>
      <c r="J43" s="32">
        <f t="shared" si="6"/>
        <v>1</v>
      </c>
      <c r="K43" s="33" t="s">
        <v>64</v>
      </c>
      <c r="L43" s="33" t="s">
        <v>7</v>
      </c>
      <c r="M43" s="36"/>
      <c r="N43" s="37"/>
      <c r="O43" s="37"/>
      <c r="P43" s="47"/>
      <c r="Q43" s="37"/>
      <c r="R43" s="37"/>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1">
        <f t="shared" si="7"/>
        <v>0</v>
      </c>
      <c r="BB43" s="42">
        <f t="shared" si="4"/>
        <v>0</v>
      </c>
      <c r="BC43" s="43" t="str">
        <f t="shared" si="8"/>
        <v>INR Zero Only</v>
      </c>
      <c r="IE43" s="21">
        <v>1.01</v>
      </c>
      <c r="IF43" s="21" t="s">
        <v>40</v>
      </c>
      <c r="IG43" s="21" t="s">
        <v>36</v>
      </c>
      <c r="IH43" s="21">
        <v>123.223</v>
      </c>
      <c r="II43" s="21" t="s">
        <v>38</v>
      </c>
    </row>
    <row r="44" spans="1:243" s="20" customFormat="1" ht="42.75" customHeight="1">
      <c r="A44" s="66">
        <v>30</v>
      </c>
      <c r="B44" s="29" t="s">
        <v>116</v>
      </c>
      <c r="C44" s="19" t="s">
        <v>128</v>
      </c>
      <c r="D44" s="31">
        <v>24</v>
      </c>
      <c r="E44" s="32" t="s">
        <v>193</v>
      </c>
      <c r="F44" s="31">
        <v>0</v>
      </c>
      <c r="G44" s="33"/>
      <c r="H44" s="33"/>
      <c r="I44" s="35" t="s">
        <v>39</v>
      </c>
      <c r="J44" s="32">
        <f t="shared" si="6"/>
        <v>1</v>
      </c>
      <c r="K44" s="33" t="s">
        <v>64</v>
      </c>
      <c r="L44" s="33" t="s">
        <v>7</v>
      </c>
      <c r="M44" s="36"/>
      <c r="N44" s="37"/>
      <c r="O44" s="37"/>
      <c r="P44" s="47"/>
      <c r="Q44" s="37"/>
      <c r="R44" s="37"/>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1">
        <f t="shared" si="7"/>
        <v>0</v>
      </c>
      <c r="BB44" s="42">
        <f t="shared" si="4"/>
        <v>0</v>
      </c>
      <c r="BC44" s="43" t="str">
        <f t="shared" si="8"/>
        <v>INR Zero Only</v>
      </c>
      <c r="IE44" s="21">
        <v>1.02</v>
      </c>
      <c r="IF44" s="21" t="s">
        <v>42</v>
      </c>
      <c r="IG44" s="21" t="s">
        <v>43</v>
      </c>
      <c r="IH44" s="21">
        <v>213</v>
      </c>
      <c r="II44" s="21" t="s">
        <v>38</v>
      </c>
    </row>
    <row r="45" spans="1:243" s="20" customFormat="1" ht="47.25" customHeight="1">
      <c r="A45" s="66">
        <v>31</v>
      </c>
      <c r="B45" s="30" t="s">
        <v>117</v>
      </c>
      <c r="C45" s="19" t="s">
        <v>129</v>
      </c>
      <c r="D45" s="31">
        <v>134.02</v>
      </c>
      <c r="E45" s="32" t="s">
        <v>81</v>
      </c>
      <c r="F45" s="31">
        <v>0</v>
      </c>
      <c r="G45" s="33"/>
      <c r="H45" s="33"/>
      <c r="I45" s="35" t="s">
        <v>39</v>
      </c>
      <c r="J45" s="32">
        <f t="shared" si="6"/>
        <v>1</v>
      </c>
      <c r="K45" s="33" t="s">
        <v>64</v>
      </c>
      <c r="L45" s="33" t="s">
        <v>7</v>
      </c>
      <c r="M45" s="36"/>
      <c r="N45" s="37"/>
      <c r="O45" s="37"/>
      <c r="P45" s="47"/>
      <c r="Q45" s="37"/>
      <c r="R45" s="37"/>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1">
        <f t="shared" si="7"/>
        <v>0</v>
      </c>
      <c r="BB45" s="42">
        <f aca="true" t="shared" si="9" ref="BB45:BB78">BA45+SUM(N45:AZ45)</f>
        <v>0</v>
      </c>
      <c r="BC45" s="43" t="str">
        <f t="shared" si="8"/>
        <v>INR Zero Only</v>
      </c>
      <c r="IE45" s="21">
        <v>2</v>
      </c>
      <c r="IF45" s="21" t="s">
        <v>35</v>
      </c>
      <c r="IG45" s="21" t="s">
        <v>45</v>
      </c>
      <c r="IH45" s="21">
        <v>10</v>
      </c>
      <c r="II45" s="21" t="s">
        <v>38</v>
      </c>
    </row>
    <row r="46" spans="1:243" s="20" customFormat="1" ht="41.25" customHeight="1">
      <c r="A46" s="66">
        <v>32</v>
      </c>
      <c r="B46" s="29" t="s">
        <v>118</v>
      </c>
      <c r="C46" s="19" t="s">
        <v>130</v>
      </c>
      <c r="D46" s="31">
        <v>267.6</v>
      </c>
      <c r="E46" s="32" t="s">
        <v>81</v>
      </c>
      <c r="F46" s="31">
        <v>0</v>
      </c>
      <c r="G46" s="33"/>
      <c r="H46" s="34"/>
      <c r="I46" s="35" t="s">
        <v>39</v>
      </c>
      <c r="J46" s="32">
        <f t="shared" si="6"/>
        <v>1</v>
      </c>
      <c r="K46" s="33" t="s">
        <v>64</v>
      </c>
      <c r="L46" s="33" t="s">
        <v>7</v>
      </c>
      <c r="M46" s="36"/>
      <c r="N46" s="37"/>
      <c r="O46" s="37"/>
      <c r="P46" s="47"/>
      <c r="Q46" s="37"/>
      <c r="R46" s="37"/>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1">
        <f t="shared" si="7"/>
        <v>0</v>
      </c>
      <c r="BB46" s="42">
        <f t="shared" si="9"/>
        <v>0</v>
      </c>
      <c r="BC46" s="43" t="str">
        <f aca="true" t="shared" si="10" ref="BC46:BC57">SpellNumber(L46,BB46)</f>
        <v>INR Zero Only</v>
      </c>
      <c r="IE46" s="21">
        <v>1.01</v>
      </c>
      <c r="IF46" s="21" t="s">
        <v>40</v>
      </c>
      <c r="IG46" s="21" t="s">
        <v>36</v>
      </c>
      <c r="IH46" s="21">
        <v>123.223</v>
      </c>
      <c r="II46" s="21" t="s">
        <v>38</v>
      </c>
    </row>
    <row r="47" spans="1:243" s="20" customFormat="1" ht="53.25" customHeight="1">
      <c r="A47" s="66">
        <v>33</v>
      </c>
      <c r="B47" s="29" t="s">
        <v>119</v>
      </c>
      <c r="C47" s="19" t="s">
        <v>131</v>
      </c>
      <c r="D47" s="31">
        <v>20</v>
      </c>
      <c r="E47" s="32" t="s">
        <v>82</v>
      </c>
      <c r="F47" s="31">
        <v>0</v>
      </c>
      <c r="G47" s="33"/>
      <c r="H47" s="34"/>
      <c r="I47" s="35" t="s">
        <v>39</v>
      </c>
      <c r="J47" s="32">
        <f t="shared" si="6"/>
        <v>1</v>
      </c>
      <c r="K47" s="33" t="s">
        <v>64</v>
      </c>
      <c r="L47" s="33" t="s">
        <v>7</v>
      </c>
      <c r="M47" s="36"/>
      <c r="N47" s="37"/>
      <c r="O47" s="37"/>
      <c r="P47" s="47"/>
      <c r="Q47" s="37"/>
      <c r="R47" s="37"/>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1">
        <f t="shared" si="7"/>
        <v>0</v>
      </c>
      <c r="BB47" s="42">
        <f t="shared" si="9"/>
        <v>0</v>
      </c>
      <c r="BC47" s="43" t="str">
        <f t="shared" si="10"/>
        <v>INR Zero Only</v>
      </c>
      <c r="IE47" s="21">
        <v>1.01</v>
      </c>
      <c r="IF47" s="21" t="s">
        <v>40</v>
      </c>
      <c r="IG47" s="21" t="s">
        <v>36</v>
      </c>
      <c r="IH47" s="21">
        <v>123.223</v>
      </c>
      <c r="II47" s="21" t="s">
        <v>38</v>
      </c>
    </row>
    <row r="48" spans="1:243" s="20" customFormat="1" ht="71.25" customHeight="1">
      <c r="A48" s="66">
        <v>34</v>
      </c>
      <c r="B48" s="29" t="s">
        <v>120</v>
      </c>
      <c r="C48" s="19" t="s">
        <v>132</v>
      </c>
      <c r="D48" s="31">
        <v>101.2</v>
      </c>
      <c r="E48" s="32" t="s">
        <v>81</v>
      </c>
      <c r="F48" s="31">
        <v>0</v>
      </c>
      <c r="G48" s="33"/>
      <c r="H48" s="34"/>
      <c r="I48" s="35" t="s">
        <v>39</v>
      </c>
      <c r="J48" s="32">
        <f t="shared" si="6"/>
        <v>1</v>
      </c>
      <c r="K48" s="33" t="s">
        <v>64</v>
      </c>
      <c r="L48" s="33" t="s">
        <v>7</v>
      </c>
      <c r="M48" s="36"/>
      <c r="N48" s="37"/>
      <c r="O48" s="37"/>
      <c r="P48" s="47"/>
      <c r="Q48" s="37"/>
      <c r="R48" s="37"/>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1">
        <f t="shared" si="7"/>
        <v>0</v>
      </c>
      <c r="BB48" s="42">
        <f t="shared" si="9"/>
        <v>0</v>
      </c>
      <c r="BC48" s="43" t="str">
        <f t="shared" si="10"/>
        <v>INR Zero Only</v>
      </c>
      <c r="IE48" s="21">
        <v>1.01</v>
      </c>
      <c r="IF48" s="21" t="s">
        <v>40</v>
      </c>
      <c r="IG48" s="21" t="s">
        <v>36</v>
      </c>
      <c r="IH48" s="21">
        <v>123.223</v>
      </c>
      <c r="II48" s="21" t="s">
        <v>38</v>
      </c>
    </row>
    <row r="49" spans="1:243" s="20" customFormat="1" ht="57" customHeight="1">
      <c r="A49" s="66">
        <v>35</v>
      </c>
      <c r="B49" s="29" t="s">
        <v>121</v>
      </c>
      <c r="C49" s="19" t="s">
        <v>133</v>
      </c>
      <c r="D49" s="31">
        <v>5</v>
      </c>
      <c r="E49" s="32" t="s">
        <v>193</v>
      </c>
      <c r="F49" s="31">
        <v>0</v>
      </c>
      <c r="G49" s="33"/>
      <c r="H49" s="34"/>
      <c r="I49" s="35" t="s">
        <v>39</v>
      </c>
      <c r="J49" s="32">
        <f t="shared" si="6"/>
        <v>1</v>
      </c>
      <c r="K49" s="33" t="s">
        <v>64</v>
      </c>
      <c r="L49" s="33" t="s">
        <v>7</v>
      </c>
      <c r="M49" s="36"/>
      <c r="N49" s="37"/>
      <c r="O49" s="37"/>
      <c r="P49" s="47"/>
      <c r="Q49" s="37"/>
      <c r="R49" s="37"/>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1">
        <f t="shared" si="7"/>
        <v>0</v>
      </c>
      <c r="BB49" s="42">
        <f t="shared" si="9"/>
        <v>0</v>
      </c>
      <c r="BC49" s="43" t="str">
        <f t="shared" si="10"/>
        <v>INR Zero Only</v>
      </c>
      <c r="IE49" s="21">
        <v>1.01</v>
      </c>
      <c r="IF49" s="21" t="s">
        <v>40</v>
      </c>
      <c r="IG49" s="21" t="s">
        <v>36</v>
      </c>
      <c r="IH49" s="21">
        <v>123.223</v>
      </c>
      <c r="II49" s="21" t="s">
        <v>38</v>
      </c>
    </row>
    <row r="50" spans="1:243" s="20" customFormat="1" ht="47.25" customHeight="1">
      <c r="A50" s="66">
        <v>36</v>
      </c>
      <c r="B50" s="29" t="s">
        <v>122</v>
      </c>
      <c r="C50" s="19" t="s">
        <v>134</v>
      </c>
      <c r="D50" s="31">
        <v>5</v>
      </c>
      <c r="E50" s="32" t="s">
        <v>193</v>
      </c>
      <c r="F50" s="31">
        <v>0</v>
      </c>
      <c r="G50" s="33"/>
      <c r="H50" s="33"/>
      <c r="I50" s="35" t="s">
        <v>39</v>
      </c>
      <c r="J50" s="32">
        <f t="shared" si="6"/>
        <v>1</v>
      </c>
      <c r="K50" s="33" t="s">
        <v>64</v>
      </c>
      <c r="L50" s="33" t="s">
        <v>7</v>
      </c>
      <c r="M50" s="36"/>
      <c r="N50" s="37"/>
      <c r="O50" s="37"/>
      <c r="P50" s="47"/>
      <c r="Q50" s="37"/>
      <c r="R50" s="37"/>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1">
        <f t="shared" si="7"/>
        <v>0</v>
      </c>
      <c r="BB50" s="42">
        <f t="shared" si="9"/>
        <v>0</v>
      </c>
      <c r="BC50" s="43" t="str">
        <f t="shared" si="10"/>
        <v>INR Zero Only</v>
      </c>
      <c r="IE50" s="21">
        <v>1.01</v>
      </c>
      <c r="IF50" s="21" t="s">
        <v>40</v>
      </c>
      <c r="IG50" s="21" t="s">
        <v>36</v>
      </c>
      <c r="IH50" s="21">
        <v>123.223</v>
      </c>
      <c r="II50" s="21" t="s">
        <v>38</v>
      </c>
    </row>
    <row r="51" spans="1:243" s="20" customFormat="1" ht="38.25" customHeight="1">
      <c r="A51" s="66">
        <v>37</v>
      </c>
      <c r="B51" s="29" t="s">
        <v>123</v>
      </c>
      <c r="C51" s="19" t="s">
        <v>135</v>
      </c>
      <c r="D51" s="31">
        <v>5</v>
      </c>
      <c r="E51" s="32" t="s">
        <v>193</v>
      </c>
      <c r="F51" s="31">
        <v>0</v>
      </c>
      <c r="G51" s="33"/>
      <c r="H51" s="34"/>
      <c r="I51" s="35" t="s">
        <v>39</v>
      </c>
      <c r="J51" s="32">
        <f t="shared" si="6"/>
        <v>1</v>
      </c>
      <c r="K51" s="33" t="s">
        <v>64</v>
      </c>
      <c r="L51" s="33" t="s">
        <v>7</v>
      </c>
      <c r="M51" s="36"/>
      <c r="N51" s="37"/>
      <c r="O51" s="37"/>
      <c r="P51" s="47"/>
      <c r="Q51" s="37"/>
      <c r="R51" s="37"/>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1">
        <f t="shared" si="7"/>
        <v>0</v>
      </c>
      <c r="BB51" s="42">
        <f t="shared" si="9"/>
        <v>0</v>
      </c>
      <c r="BC51" s="43" t="str">
        <f t="shared" si="10"/>
        <v>INR Zero Only</v>
      </c>
      <c r="IE51" s="21">
        <v>1.01</v>
      </c>
      <c r="IF51" s="21" t="s">
        <v>40</v>
      </c>
      <c r="IG51" s="21" t="s">
        <v>36</v>
      </c>
      <c r="IH51" s="21">
        <v>123.223</v>
      </c>
      <c r="II51" s="21" t="s">
        <v>38</v>
      </c>
    </row>
    <row r="52" spans="1:243" s="20" customFormat="1" ht="53.25" customHeight="1">
      <c r="A52" s="66">
        <v>38</v>
      </c>
      <c r="B52" s="29" t="s">
        <v>136</v>
      </c>
      <c r="C52" s="19" t="s">
        <v>143</v>
      </c>
      <c r="D52" s="31">
        <v>5</v>
      </c>
      <c r="E52" s="32" t="s">
        <v>193</v>
      </c>
      <c r="F52" s="31">
        <v>0</v>
      </c>
      <c r="G52" s="33"/>
      <c r="H52" s="34"/>
      <c r="I52" s="35" t="s">
        <v>39</v>
      </c>
      <c r="J52" s="32">
        <f t="shared" si="6"/>
        <v>1</v>
      </c>
      <c r="K52" s="33" t="s">
        <v>64</v>
      </c>
      <c r="L52" s="33" t="s">
        <v>7</v>
      </c>
      <c r="M52" s="36"/>
      <c r="N52" s="37"/>
      <c r="O52" s="37"/>
      <c r="P52" s="47"/>
      <c r="Q52" s="37"/>
      <c r="R52" s="37"/>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1">
        <f t="shared" si="7"/>
        <v>0</v>
      </c>
      <c r="BB52" s="42">
        <f t="shared" si="9"/>
        <v>0</v>
      </c>
      <c r="BC52" s="43" t="str">
        <f t="shared" si="10"/>
        <v>INR Zero Only</v>
      </c>
      <c r="IE52" s="21">
        <v>1.01</v>
      </c>
      <c r="IF52" s="21" t="s">
        <v>40</v>
      </c>
      <c r="IG52" s="21" t="s">
        <v>36</v>
      </c>
      <c r="IH52" s="21">
        <v>123.223</v>
      </c>
      <c r="II52" s="21" t="s">
        <v>38</v>
      </c>
    </row>
    <row r="53" spans="1:243" s="20" customFormat="1" ht="45.75" customHeight="1">
      <c r="A53" s="66">
        <v>39</v>
      </c>
      <c r="B53" s="29" t="s">
        <v>137</v>
      </c>
      <c r="C53" s="19" t="s">
        <v>144</v>
      </c>
      <c r="D53" s="31">
        <v>5</v>
      </c>
      <c r="E53" s="32" t="s">
        <v>193</v>
      </c>
      <c r="F53" s="31">
        <v>0</v>
      </c>
      <c r="G53" s="33"/>
      <c r="H53" s="34"/>
      <c r="I53" s="35" t="s">
        <v>39</v>
      </c>
      <c r="J53" s="32">
        <f t="shared" si="6"/>
        <v>1</v>
      </c>
      <c r="K53" s="33" t="s">
        <v>64</v>
      </c>
      <c r="L53" s="33" t="s">
        <v>7</v>
      </c>
      <c r="M53" s="36"/>
      <c r="N53" s="37"/>
      <c r="O53" s="37"/>
      <c r="P53" s="47"/>
      <c r="Q53" s="37"/>
      <c r="R53" s="37"/>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1">
        <f t="shared" si="7"/>
        <v>0</v>
      </c>
      <c r="BB53" s="42">
        <f t="shared" si="9"/>
        <v>0</v>
      </c>
      <c r="BC53" s="43" t="str">
        <f t="shared" si="10"/>
        <v>INR Zero Only</v>
      </c>
      <c r="IE53" s="21">
        <v>1.01</v>
      </c>
      <c r="IF53" s="21" t="s">
        <v>40</v>
      </c>
      <c r="IG53" s="21" t="s">
        <v>36</v>
      </c>
      <c r="IH53" s="21">
        <v>123.223</v>
      </c>
      <c r="II53" s="21" t="s">
        <v>38</v>
      </c>
    </row>
    <row r="54" spans="1:243" s="20" customFormat="1" ht="30" customHeight="1">
      <c r="A54" s="66">
        <v>40</v>
      </c>
      <c r="B54" s="29" t="s">
        <v>138</v>
      </c>
      <c r="C54" s="19" t="s">
        <v>145</v>
      </c>
      <c r="D54" s="31">
        <v>5</v>
      </c>
      <c r="E54" s="32" t="s">
        <v>193</v>
      </c>
      <c r="F54" s="31">
        <v>0</v>
      </c>
      <c r="G54" s="33"/>
      <c r="H54" s="34"/>
      <c r="I54" s="35" t="s">
        <v>39</v>
      </c>
      <c r="J54" s="32">
        <f t="shared" si="6"/>
        <v>1</v>
      </c>
      <c r="K54" s="33" t="s">
        <v>64</v>
      </c>
      <c r="L54" s="33" t="s">
        <v>7</v>
      </c>
      <c r="M54" s="36"/>
      <c r="N54" s="37"/>
      <c r="O54" s="37"/>
      <c r="P54" s="47"/>
      <c r="Q54" s="37"/>
      <c r="R54" s="37"/>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1">
        <f t="shared" si="7"/>
        <v>0</v>
      </c>
      <c r="BB54" s="42">
        <f t="shared" si="9"/>
        <v>0</v>
      </c>
      <c r="BC54" s="43" t="str">
        <f t="shared" si="10"/>
        <v>INR Zero Only</v>
      </c>
      <c r="IE54" s="21">
        <v>1.01</v>
      </c>
      <c r="IF54" s="21" t="s">
        <v>40</v>
      </c>
      <c r="IG54" s="21" t="s">
        <v>36</v>
      </c>
      <c r="IH54" s="21">
        <v>123.223</v>
      </c>
      <c r="II54" s="21" t="s">
        <v>38</v>
      </c>
    </row>
    <row r="55" spans="1:243" s="20" customFormat="1" ht="40.5" customHeight="1">
      <c r="A55" s="66">
        <v>41</v>
      </c>
      <c r="B55" s="29" t="s">
        <v>139</v>
      </c>
      <c r="C55" s="19" t="s">
        <v>146</v>
      </c>
      <c r="D55" s="31">
        <v>5</v>
      </c>
      <c r="E55" s="32" t="s">
        <v>193</v>
      </c>
      <c r="F55" s="31">
        <v>0</v>
      </c>
      <c r="G55" s="33"/>
      <c r="H55" s="34"/>
      <c r="I55" s="35" t="s">
        <v>39</v>
      </c>
      <c r="J55" s="32">
        <f t="shared" si="6"/>
        <v>1</v>
      </c>
      <c r="K55" s="33" t="s">
        <v>64</v>
      </c>
      <c r="L55" s="33" t="s">
        <v>7</v>
      </c>
      <c r="M55" s="36"/>
      <c r="N55" s="37"/>
      <c r="O55" s="37"/>
      <c r="P55" s="47"/>
      <c r="Q55" s="37"/>
      <c r="R55" s="37"/>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1">
        <f t="shared" si="7"/>
        <v>0</v>
      </c>
      <c r="BB55" s="42">
        <f t="shared" si="9"/>
        <v>0</v>
      </c>
      <c r="BC55" s="43" t="str">
        <f t="shared" si="10"/>
        <v>INR Zero Only</v>
      </c>
      <c r="IE55" s="21">
        <v>1.01</v>
      </c>
      <c r="IF55" s="21" t="s">
        <v>40</v>
      </c>
      <c r="IG55" s="21" t="s">
        <v>36</v>
      </c>
      <c r="IH55" s="21">
        <v>123.223</v>
      </c>
      <c r="II55" s="21" t="s">
        <v>38</v>
      </c>
    </row>
    <row r="56" spans="1:243" s="20" customFormat="1" ht="53.25" customHeight="1">
      <c r="A56" s="66">
        <v>42</v>
      </c>
      <c r="B56" s="29" t="s">
        <v>140</v>
      </c>
      <c r="C56" s="19" t="s">
        <v>147</v>
      </c>
      <c r="D56" s="31">
        <v>5</v>
      </c>
      <c r="E56" s="32" t="s">
        <v>193</v>
      </c>
      <c r="F56" s="31">
        <v>0</v>
      </c>
      <c r="G56" s="33"/>
      <c r="H56" s="34"/>
      <c r="I56" s="35" t="s">
        <v>39</v>
      </c>
      <c r="J56" s="32">
        <f t="shared" si="6"/>
        <v>1</v>
      </c>
      <c r="K56" s="33" t="s">
        <v>64</v>
      </c>
      <c r="L56" s="33" t="s">
        <v>7</v>
      </c>
      <c r="M56" s="36"/>
      <c r="N56" s="37"/>
      <c r="O56" s="37"/>
      <c r="P56" s="47"/>
      <c r="Q56" s="37"/>
      <c r="R56" s="37"/>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1">
        <f t="shared" si="7"/>
        <v>0</v>
      </c>
      <c r="BB56" s="42">
        <f t="shared" si="9"/>
        <v>0</v>
      </c>
      <c r="BC56" s="43" t="str">
        <f t="shared" si="10"/>
        <v>INR Zero Only</v>
      </c>
      <c r="IE56" s="21">
        <v>1.01</v>
      </c>
      <c r="IF56" s="21" t="s">
        <v>40</v>
      </c>
      <c r="IG56" s="21" t="s">
        <v>36</v>
      </c>
      <c r="IH56" s="21">
        <v>123.223</v>
      </c>
      <c r="II56" s="21" t="s">
        <v>38</v>
      </c>
    </row>
    <row r="57" spans="1:243" s="20" customFormat="1" ht="41.25" customHeight="1">
      <c r="A57" s="66">
        <v>43</v>
      </c>
      <c r="B57" s="29" t="s">
        <v>141</v>
      </c>
      <c r="C57" s="19" t="s">
        <v>148</v>
      </c>
      <c r="D57" s="31">
        <v>5</v>
      </c>
      <c r="E57" s="32" t="s">
        <v>193</v>
      </c>
      <c r="F57" s="31">
        <v>0</v>
      </c>
      <c r="G57" s="33"/>
      <c r="H57" s="34"/>
      <c r="I57" s="35" t="s">
        <v>39</v>
      </c>
      <c r="J57" s="32">
        <f t="shared" si="6"/>
        <v>1</v>
      </c>
      <c r="K57" s="33" t="s">
        <v>64</v>
      </c>
      <c r="L57" s="33" t="s">
        <v>7</v>
      </c>
      <c r="M57" s="36"/>
      <c r="N57" s="37"/>
      <c r="O57" s="37"/>
      <c r="P57" s="47"/>
      <c r="Q57" s="37"/>
      <c r="R57" s="37"/>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1">
        <f t="shared" si="7"/>
        <v>0</v>
      </c>
      <c r="BB57" s="42">
        <f t="shared" si="9"/>
        <v>0</v>
      </c>
      <c r="BC57" s="43" t="str">
        <f t="shared" si="10"/>
        <v>INR Zero Only</v>
      </c>
      <c r="IE57" s="21">
        <v>1.01</v>
      </c>
      <c r="IF57" s="21" t="s">
        <v>40</v>
      </c>
      <c r="IG57" s="21" t="s">
        <v>36</v>
      </c>
      <c r="IH57" s="21">
        <v>123.223</v>
      </c>
      <c r="II57" s="21" t="s">
        <v>38</v>
      </c>
    </row>
    <row r="58" spans="1:243" s="20" customFormat="1" ht="71.25" customHeight="1">
      <c r="A58" s="66">
        <v>44</v>
      </c>
      <c r="B58" s="29" t="s">
        <v>142</v>
      </c>
      <c r="C58" s="19" t="s">
        <v>149</v>
      </c>
      <c r="D58" s="31">
        <v>4</v>
      </c>
      <c r="E58" s="32" t="s">
        <v>193</v>
      </c>
      <c r="F58" s="31">
        <v>0</v>
      </c>
      <c r="G58" s="33"/>
      <c r="H58" s="34"/>
      <c r="I58" s="35" t="s">
        <v>39</v>
      </c>
      <c r="J58" s="32">
        <f aca="true" t="shared" si="11" ref="J58:J78">IF(I58="Less(-)",-1,1)</f>
        <v>1</v>
      </c>
      <c r="K58" s="33" t="s">
        <v>64</v>
      </c>
      <c r="L58" s="33" t="s">
        <v>7</v>
      </c>
      <c r="M58" s="36"/>
      <c r="N58" s="37"/>
      <c r="O58" s="37"/>
      <c r="P58" s="47"/>
      <c r="Q58" s="37"/>
      <c r="R58" s="37"/>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1">
        <f t="shared" si="7"/>
        <v>0</v>
      </c>
      <c r="BB58" s="42">
        <f t="shared" si="9"/>
        <v>0</v>
      </c>
      <c r="BC58" s="43" t="str">
        <f>SpellNumber(L58,BB58)</f>
        <v>INR Zero Only</v>
      </c>
      <c r="IE58" s="21">
        <v>1.01</v>
      </c>
      <c r="IF58" s="21" t="s">
        <v>40</v>
      </c>
      <c r="IG58" s="21" t="s">
        <v>36</v>
      </c>
      <c r="IH58" s="21">
        <v>123.223</v>
      </c>
      <c r="II58" s="21" t="s">
        <v>38</v>
      </c>
    </row>
    <row r="59" spans="1:243" s="20" customFormat="1" ht="53.25" customHeight="1">
      <c r="A59" s="66">
        <v>45</v>
      </c>
      <c r="B59" s="67" t="s">
        <v>152</v>
      </c>
      <c r="C59" s="19" t="s">
        <v>171</v>
      </c>
      <c r="D59" s="31">
        <v>30</v>
      </c>
      <c r="E59" s="32" t="s">
        <v>192</v>
      </c>
      <c r="F59" s="31">
        <v>0</v>
      </c>
      <c r="G59" s="33"/>
      <c r="H59" s="34"/>
      <c r="I59" s="35" t="s">
        <v>39</v>
      </c>
      <c r="J59" s="32">
        <f t="shared" si="11"/>
        <v>1</v>
      </c>
      <c r="K59" s="33" t="s">
        <v>64</v>
      </c>
      <c r="L59" s="33" t="s">
        <v>7</v>
      </c>
      <c r="M59" s="36"/>
      <c r="N59" s="37"/>
      <c r="O59" s="37"/>
      <c r="P59" s="47"/>
      <c r="Q59" s="37"/>
      <c r="R59" s="37"/>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1">
        <f t="shared" si="7"/>
        <v>0</v>
      </c>
      <c r="BB59" s="42">
        <f t="shared" si="9"/>
        <v>0</v>
      </c>
      <c r="BC59" s="43" t="str">
        <f aca="true" t="shared" si="12" ref="BC59:BC66">SpellNumber(L59,BB59)</f>
        <v>INR Zero Only</v>
      </c>
      <c r="IE59" s="21">
        <v>1.01</v>
      </c>
      <c r="IF59" s="21" t="s">
        <v>40</v>
      </c>
      <c r="IG59" s="21" t="s">
        <v>36</v>
      </c>
      <c r="IH59" s="21">
        <v>123.223</v>
      </c>
      <c r="II59" s="21" t="s">
        <v>38</v>
      </c>
    </row>
    <row r="60" spans="1:243" s="20" customFormat="1" ht="27.75" customHeight="1">
      <c r="A60" s="66">
        <v>45.2</v>
      </c>
      <c r="B60" s="29" t="s">
        <v>153</v>
      </c>
      <c r="C60" s="19" t="s">
        <v>172</v>
      </c>
      <c r="D60" s="31">
        <v>25</v>
      </c>
      <c r="E60" s="32" t="s">
        <v>192</v>
      </c>
      <c r="F60" s="31">
        <v>0</v>
      </c>
      <c r="G60" s="33"/>
      <c r="H60" s="34"/>
      <c r="I60" s="35" t="s">
        <v>39</v>
      </c>
      <c r="J60" s="32">
        <f t="shared" si="11"/>
        <v>1</v>
      </c>
      <c r="K60" s="33" t="s">
        <v>64</v>
      </c>
      <c r="L60" s="33" t="s">
        <v>7</v>
      </c>
      <c r="M60" s="36"/>
      <c r="N60" s="37"/>
      <c r="O60" s="37"/>
      <c r="P60" s="47"/>
      <c r="Q60" s="37"/>
      <c r="R60" s="37"/>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1">
        <f t="shared" si="7"/>
        <v>0</v>
      </c>
      <c r="BB60" s="42">
        <f t="shared" si="9"/>
        <v>0</v>
      </c>
      <c r="BC60" s="43" t="str">
        <f t="shared" si="12"/>
        <v>INR Zero Only</v>
      </c>
      <c r="IE60" s="21">
        <v>1.01</v>
      </c>
      <c r="IF60" s="21" t="s">
        <v>40</v>
      </c>
      <c r="IG60" s="21" t="s">
        <v>36</v>
      </c>
      <c r="IH60" s="21">
        <v>123.223</v>
      </c>
      <c r="II60" s="21" t="s">
        <v>38</v>
      </c>
    </row>
    <row r="61" spans="1:243" s="20" customFormat="1" ht="38.25" customHeight="1">
      <c r="A61" s="66">
        <v>45.3</v>
      </c>
      <c r="B61" s="29" t="s">
        <v>154</v>
      </c>
      <c r="C61" s="19" t="s">
        <v>173</v>
      </c>
      <c r="D61" s="31">
        <v>20</v>
      </c>
      <c r="E61" s="32" t="s">
        <v>192</v>
      </c>
      <c r="F61" s="31">
        <v>0</v>
      </c>
      <c r="G61" s="33"/>
      <c r="H61" s="34"/>
      <c r="I61" s="35" t="s">
        <v>39</v>
      </c>
      <c r="J61" s="32">
        <f t="shared" si="11"/>
        <v>1</v>
      </c>
      <c r="K61" s="33" t="s">
        <v>64</v>
      </c>
      <c r="L61" s="33" t="s">
        <v>7</v>
      </c>
      <c r="M61" s="36"/>
      <c r="N61" s="37"/>
      <c r="O61" s="37"/>
      <c r="P61" s="47"/>
      <c r="Q61" s="37"/>
      <c r="R61" s="37"/>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1">
        <f t="shared" si="7"/>
        <v>0</v>
      </c>
      <c r="BB61" s="42">
        <f t="shared" si="9"/>
        <v>0</v>
      </c>
      <c r="BC61" s="43" t="str">
        <f t="shared" si="12"/>
        <v>INR Zero Only</v>
      </c>
      <c r="IE61" s="21">
        <v>1.01</v>
      </c>
      <c r="IF61" s="21" t="s">
        <v>40</v>
      </c>
      <c r="IG61" s="21" t="s">
        <v>36</v>
      </c>
      <c r="IH61" s="21">
        <v>123.223</v>
      </c>
      <c r="II61" s="21" t="s">
        <v>38</v>
      </c>
    </row>
    <row r="62" spans="1:243" s="20" customFormat="1" ht="45" customHeight="1">
      <c r="A62" s="66">
        <v>46</v>
      </c>
      <c r="B62" s="29" t="s">
        <v>155</v>
      </c>
      <c r="C62" s="19" t="s">
        <v>174</v>
      </c>
      <c r="D62" s="31">
        <v>2</v>
      </c>
      <c r="E62" s="32" t="s">
        <v>193</v>
      </c>
      <c r="F62" s="31">
        <v>0</v>
      </c>
      <c r="G62" s="33"/>
      <c r="H62" s="33"/>
      <c r="I62" s="35" t="s">
        <v>39</v>
      </c>
      <c r="J62" s="32">
        <f t="shared" si="11"/>
        <v>1</v>
      </c>
      <c r="K62" s="33" t="s">
        <v>64</v>
      </c>
      <c r="L62" s="33" t="s">
        <v>7</v>
      </c>
      <c r="M62" s="36"/>
      <c r="N62" s="37"/>
      <c r="O62" s="37"/>
      <c r="P62" s="47"/>
      <c r="Q62" s="37"/>
      <c r="R62" s="37"/>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1">
        <f t="shared" si="7"/>
        <v>0</v>
      </c>
      <c r="BB62" s="42">
        <f t="shared" si="9"/>
        <v>0</v>
      </c>
      <c r="BC62" s="43" t="str">
        <f t="shared" si="12"/>
        <v>INR Zero Only</v>
      </c>
      <c r="IE62" s="21">
        <v>1.01</v>
      </c>
      <c r="IF62" s="21" t="s">
        <v>40</v>
      </c>
      <c r="IG62" s="21" t="s">
        <v>36</v>
      </c>
      <c r="IH62" s="21">
        <v>123.223</v>
      </c>
      <c r="II62" s="21" t="s">
        <v>38</v>
      </c>
    </row>
    <row r="63" spans="1:243" s="20" customFormat="1" ht="36.75" customHeight="1">
      <c r="A63" s="66">
        <v>47</v>
      </c>
      <c r="B63" s="29" t="s">
        <v>156</v>
      </c>
      <c r="C63" s="19" t="s">
        <v>175</v>
      </c>
      <c r="D63" s="31">
        <v>16</v>
      </c>
      <c r="E63" s="32" t="s">
        <v>193</v>
      </c>
      <c r="F63" s="31">
        <v>0</v>
      </c>
      <c r="G63" s="33"/>
      <c r="H63" s="33"/>
      <c r="I63" s="35" t="s">
        <v>39</v>
      </c>
      <c r="J63" s="32">
        <f t="shared" si="11"/>
        <v>1</v>
      </c>
      <c r="K63" s="33" t="s">
        <v>64</v>
      </c>
      <c r="L63" s="33" t="s">
        <v>7</v>
      </c>
      <c r="M63" s="36"/>
      <c r="N63" s="37"/>
      <c r="O63" s="37"/>
      <c r="P63" s="47"/>
      <c r="Q63" s="37"/>
      <c r="R63" s="37"/>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1">
        <f t="shared" si="7"/>
        <v>0</v>
      </c>
      <c r="BB63" s="42">
        <f t="shared" si="9"/>
        <v>0</v>
      </c>
      <c r="BC63" s="43" t="str">
        <f t="shared" si="12"/>
        <v>INR Zero Only</v>
      </c>
      <c r="IE63" s="21">
        <v>1.02</v>
      </c>
      <c r="IF63" s="21" t="s">
        <v>42</v>
      </c>
      <c r="IG63" s="21" t="s">
        <v>43</v>
      </c>
      <c r="IH63" s="21">
        <v>213</v>
      </c>
      <c r="II63" s="21" t="s">
        <v>38</v>
      </c>
    </row>
    <row r="64" spans="1:243" s="20" customFormat="1" ht="36.75" customHeight="1">
      <c r="A64" s="66">
        <v>48</v>
      </c>
      <c r="B64" s="30" t="s">
        <v>157</v>
      </c>
      <c r="C64" s="19" t="s">
        <v>176</v>
      </c>
      <c r="D64" s="31">
        <v>4</v>
      </c>
      <c r="E64" s="32" t="s">
        <v>193</v>
      </c>
      <c r="F64" s="31">
        <v>0</v>
      </c>
      <c r="G64" s="33"/>
      <c r="H64" s="33"/>
      <c r="I64" s="35" t="s">
        <v>39</v>
      </c>
      <c r="J64" s="32">
        <f t="shared" si="11"/>
        <v>1</v>
      </c>
      <c r="K64" s="33" t="s">
        <v>64</v>
      </c>
      <c r="L64" s="33" t="s">
        <v>7</v>
      </c>
      <c r="M64" s="36"/>
      <c r="N64" s="37"/>
      <c r="O64" s="37"/>
      <c r="P64" s="47"/>
      <c r="Q64" s="37"/>
      <c r="R64" s="37"/>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1">
        <f t="shared" si="7"/>
        <v>0</v>
      </c>
      <c r="BB64" s="42">
        <f t="shared" si="9"/>
        <v>0</v>
      </c>
      <c r="BC64" s="43" t="str">
        <f t="shared" si="12"/>
        <v>INR Zero Only</v>
      </c>
      <c r="IE64" s="21">
        <v>2</v>
      </c>
      <c r="IF64" s="21" t="s">
        <v>35</v>
      </c>
      <c r="IG64" s="21" t="s">
        <v>45</v>
      </c>
      <c r="IH64" s="21">
        <v>10</v>
      </c>
      <c r="II64" s="21" t="s">
        <v>38</v>
      </c>
    </row>
    <row r="65" spans="1:243" s="20" customFormat="1" ht="52.5" customHeight="1">
      <c r="A65" s="66">
        <v>49</v>
      </c>
      <c r="B65" s="30" t="s">
        <v>158</v>
      </c>
      <c r="C65" s="19" t="s">
        <v>177</v>
      </c>
      <c r="D65" s="31">
        <v>1000</v>
      </c>
      <c r="E65" s="32" t="s">
        <v>194</v>
      </c>
      <c r="F65" s="31">
        <v>0</v>
      </c>
      <c r="G65" s="33"/>
      <c r="H65" s="33"/>
      <c r="I65" s="35" t="s">
        <v>39</v>
      </c>
      <c r="J65" s="32">
        <f t="shared" si="11"/>
        <v>1</v>
      </c>
      <c r="K65" s="33" t="s">
        <v>64</v>
      </c>
      <c r="L65" s="33" t="s">
        <v>7</v>
      </c>
      <c r="M65" s="36"/>
      <c r="N65" s="37"/>
      <c r="O65" s="37"/>
      <c r="P65" s="47"/>
      <c r="Q65" s="37"/>
      <c r="R65" s="37"/>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1">
        <f t="shared" si="7"/>
        <v>0</v>
      </c>
      <c r="BB65" s="42">
        <f t="shared" si="9"/>
        <v>0</v>
      </c>
      <c r="BC65" s="43" t="str">
        <f t="shared" si="12"/>
        <v>INR Zero Only</v>
      </c>
      <c r="IE65" s="21">
        <v>3</v>
      </c>
      <c r="IF65" s="21" t="s">
        <v>47</v>
      </c>
      <c r="IG65" s="21" t="s">
        <v>48</v>
      </c>
      <c r="IH65" s="21">
        <v>10</v>
      </c>
      <c r="II65" s="21" t="s">
        <v>38</v>
      </c>
    </row>
    <row r="66" spans="1:243" s="20" customFormat="1" ht="34.5" customHeight="1">
      <c r="A66" s="66">
        <v>50</v>
      </c>
      <c r="B66" s="29" t="s">
        <v>159</v>
      </c>
      <c r="C66" s="19" t="s">
        <v>178</v>
      </c>
      <c r="D66" s="31">
        <v>5</v>
      </c>
      <c r="E66" s="32" t="s">
        <v>193</v>
      </c>
      <c r="F66" s="31">
        <v>0</v>
      </c>
      <c r="G66" s="33"/>
      <c r="H66" s="34"/>
      <c r="I66" s="35" t="s">
        <v>39</v>
      </c>
      <c r="J66" s="32">
        <f t="shared" si="11"/>
        <v>1</v>
      </c>
      <c r="K66" s="33" t="s">
        <v>64</v>
      </c>
      <c r="L66" s="33" t="s">
        <v>7</v>
      </c>
      <c r="M66" s="36"/>
      <c r="N66" s="37"/>
      <c r="O66" s="37"/>
      <c r="P66" s="47"/>
      <c r="Q66" s="37"/>
      <c r="R66" s="37"/>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1">
        <f t="shared" si="7"/>
        <v>0</v>
      </c>
      <c r="BB66" s="42">
        <f t="shared" si="9"/>
        <v>0</v>
      </c>
      <c r="BC66" s="43" t="str">
        <f t="shared" si="12"/>
        <v>INR Zero Only</v>
      </c>
      <c r="IE66" s="21">
        <v>1.01</v>
      </c>
      <c r="IF66" s="21" t="s">
        <v>40</v>
      </c>
      <c r="IG66" s="21" t="s">
        <v>36</v>
      </c>
      <c r="IH66" s="21">
        <v>123.223</v>
      </c>
      <c r="II66" s="21" t="s">
        <v>38</v>
      </c>
    </row>
    <row r="67" spans="1:243" s="20" customFormat="1" ht="42.75" customHeight="1">
      <c r="A67" s="66">
        <v>51</v>
      </c>
      <c r="B67" s="29" t="s">
        <v>160</v>
      </c>
      <c r="C67" s="19" t="s">
        <v>179</v>
      </c>
      <c r="D67" s="31">
        <v>10</v>
      </c>
      <c r="E67" s="32" t="s">
        <v>193</v>
      </c>
      <c r="F67" s="31">
        <v>0</v>
      </c>
      <c r="G67" s="33"/>
      <c r="H67" s="34"/>
      <c r="I67" s="35" t="s">
        <v>39</v>
      </c>
      <c r="J67" s="32">
        <f t="shared" si="11"/>
        <v>1</v>
      </c>
      <c r="K67" s="33" t="s">
        <v>64</v>
      </c>
      <c r="L67" s="33" t="s">
        <v>7</v>
      </c>
      <c r="M67" s="36"/>
      <c r="N67" s="37"/>
      <c r="O67" s="37"/>
      <c r="P67" s="47"/>
      <c r="Q67" s="37"/>
      <c r="R67" s="37"/>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1">
        <f t="shared" si="7"/>
        <v>0</v>
      </c>
      <c r="BB67" s="42">
        <f t="shared" si="9"/>
        <v>0</v>
      </c>
      <c r="BC67" s="43" t="str">
        <f>SpellNumber(L67,BB67)</f>
        <v>INR Zero Only</v>
      </c>
      <c r="IE67" s="21">
        <v>1.01</v>
      </c>
      <c r="IF67" s="21" t="s">
        <v>40</v>
      </c>
      <c r="IG67" s="21" t="s">
        <v>36</v>
      </c>
      <c r="IH67" s="21">
        <v>123.223</v>
      </c>
      <c r="II67" s="21" t="s">
        <v>38</v>
      </c>
    </row>
    <row r="68" spans="1:243" s="20" customFormat="1" ht="53.25" customHeight="1">
      <c r="A68" s="66">
        <v>52</v>
      </c>
      <c r="B68" s="29" t="s">
        <v>161</v>
      </c>
      <c r="C68" s="19" t="s">
        <v>180</v>
      </c>
      <c r="D68" s="31">
        <v>10</v>
      </c>
      <c r="E68" s="32" t="s">
        <v>193</v>
      </c>
      <c r="F68" s="31">
        <v>0</v>
      </c>
      <c r="G68" s="33"/>
      <c r="H68" s="34"/>
      <c r="I68" s="35" t="s">
        <v>39</v>
      </c>
      <c r="J68" s="32">
        <f t="shared" si="11"/>
        <v>1</v>
      </c>
      <c r="K68" s="33" t="s">
        <v>64</v>
      </c>
      <c r="L68" s="33" t="s">
        <v>7</v>
      </c>
      <c r="M68" s="36"/>
      <c r="N68" s="37"/>
      <c r="O68" s="37"/>
      <c r="P68" s="47"/>
      <c r="Q68" s="37"/>
      <c r="R68" s="37"/>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1">
        <f t="shared" si="7"/>
        <v>0</v>
      </c>
      <c r="BB68" s="42">
        <f t="shared" si="9"/>
        <v>0</v>
      </c>
      <c r="BC68" s="43" t="str">
        <f aca="true" t="shared" si="13" ref="BC68:BC74">SpellNumber(L68,BB68)</f>
        <v>INR Zero Only</v>
      </c>
      <c r="IE68" s="21">
        <v>1.01</v>
      </c>
      <c r="IF68" s="21" t="s">
        <v>40</v>
      </c>
      <c r="IG68" s="21" t="s">
        <v>36</v>
      </c>
      <c r="IH68" s="21">
        <v>123.223</v>
      </c>
      <c r="II68" s="21" t="s">
        <v>38</v>
      </c>
    </row>
    <row r="69" spans="1:243" s="20" customFormat="1" ht="48" customHeight="1">
      <c r="A69" s="66">
        <v>53</v>
      </c>
      <c r="B69" s="29" t="s">
        <v>162</v>
      </c>
      <c r="C69" s="19" t="s">
        <v>181</v>
      </c>
      <c r="D69" s="31">
        <v>24</v>
      </c>
      <c r="E69" s="32" t="s">
        <v>193</v>
      </c>
      <c r="F69" s="31">
        <v>0</v>
      </c>
      <c r="G69" s="33"/>
      <c r="H69" s="34"/>
      <c r="I69" s="35" t="s">
        <v>39</v>
      </c>
      <c r="J69" s="32">
        <f t="shared" si="11"/>
        <v>1</v>
      </c>
      <c r="K69" s="33" t="s">
        <v>64</v>
      </c>
      <c r="L69" s="33" t="s">
        <v>7</v>
      </c>
      <c r="M69" s="36"/>
      <c r="N69" s="37"/>
      <c r="O69" s="37"/>
      <c r="P69" s="47"/>
      <c r="Q69" s="37"/>
      <c r="R69" s="37"/>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1">
        <f t="shared" si="7"/>
        <v>0</v>
      </c>
      <c r="BB69" s="42">
        <f t="shared" si="9"/>
        <v>0</v>
      </c>
      <c r="BC69" s="43" t="str">
        <f t="shared" si="13"/>
        <v>INR Zero Only</v>
      </c>
      <c r="IE69" s="21">
        <v>1.01</v>
      </c>
      <c r="IF69" s="21" t="s">
        <v>40</v>
      </c>
      <c r="IG69" s="21" t="s">
        <v>36</v>
      </c>
      <c r="IH69" s="21">
        <v>123.223</v>
      </c>
      <c r="II69" s="21" t="s">
        <v>38</v>
      </c>
    </row>
    <row r="70" spans="1:243" s="20" customFormat="1" ht="40.5" customHeight="1">
      <c r="A70" s="66">
        <v>54</v>
      </c>
      <c r="B70" s="29" t="s">
        <v>163</v>
      </c>
      <c r="C70" s="19" t="s">
        <v>182</v>
      </c>
      <c r="D70" s="31">
        <v>10</v>
      </c>
      <c r="E70" s="32" t="s">
        <v>193</v>
      </c>
      <c r="F70" s="31">
        <v>0</v>
      </c>
      <c r="G70" s="33"/>
      <c r="H70" s="34"/>
      <c r="I70" s="35" t="s">
        <v>39</v>
      </c>
      <c r="J70" s="32">
        <f t="shared" si="11"/>
        <v>1</v>
      </c>
      <c r="K70" s="33" t="s">
        <v>64</v>
      </c>
      <c r="L70" s="33" t="s">
        <v>7</v>
      </c>
      <c r="M70" s="36"/>
      <c r="N70" s="37"/>
      <c r="O70" s="37"/>
      <c r="P70" s="47"/>
      <c r="Q70" s="37"/>
      <c r="R70" s="37"/>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1">
        <f t="shared" si="7"/>
        <v>0</v>
      </c>
      <c r="BB70" s="42">
        <f t="shared" si="9"/>
        <v>0</v>
      </c>
      <c r="BC70" s="43" t="str">
        <f t="shared" si="13"/>
        <v>INR Zero Only</v>
      </c>
      <c r="IE70" s="21">
        <v>1.01</v>
      </c>
      <c r="IF70" s="21" t="s">
        <v>40</v>
      </c>
      <c r="IG70" s="21" t="s">
        <v>36</v>
      </c>
      <c r="IH70" s="21">
        <v>123.223</v>
      </c>
      <c r="II70" s="21" t="s">
        <v>38</v>
      </c>
    </row>
    <row r="71" spans="1:243" s="20" customFormat="1" ht="41.25" customHeight="1">
      <c r="A71" s="66">
        <v>55</v>
      </c>
      <c r="B71" s="29" t="s">
        <v>164</v>
      </c>
      <c r="C71" s="19" t="s">
        <v>183</v>
      </c>
      <c r="D71" s="31">
        <v>10</v>
      </c>
      <c r="E71" s="32" t="s">
        <v>193</v>
      </c>
      <c r="F71" s="31">
        <v>0</v>
      </c>
      <c r="G71" s="33"/>
      <c r="H71" s="33"/>
      <c r="I71" s="35" t="s">
        <v>39</v>
      </c>
      <c r="J71" s="32">
        <f t="shared" si="11"/>
        <v>1</v>
      </c>
      <c r="K71" s="33" t="s">
        <v>64</v>
      </c>
      <c r="L71" s="33" t="s">
        <v>7</v>
      </c>
      <c r="M71" s="36"/>
      <c r="N71" s="37"/>
      <c r="O71" s="37"/>
      <c r="P71" s="47"/>
      <c r="Q71" s="37"/>
      <c r="R71" s="37"/>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1">
        <f t="shared" si="7"/>
        <v>0</v>
      </c>
      <c r="BB71" s="42">
        <f t="shared" si="9"/>
        <v>0</v>
      </c>
      <c r="BC71" s="43" t="str">
        <f t="shared" si="13"/>
        <v>INR Zero Only</v>
      </c>
      <c r="IE71" s="21">
        <v>1.01</v>
      </c>
      <c r="IF71" s="21" t="s">
        <v>40</v>
      </c>
      <c r="IG71" s="21" t="s">
        <v>36</v>
      </c>
      <c r="IH71" s="21">
        <v>123.223</v>
      </c>
      <c r="II71" s="21" t="s">
        <v>38</v>
      </c>
    </row>
    <row r="72" spans="1:243" s="20" customFormat="1" ht="42.75" customHeight="1">
      <c r="A72" s="66">
        <v>56</v>
      </c>
      <c r="B72" s="29" t="s">
        <v>165</v>
      </c>
      <c r="C72" s="19" t="s">
        <v>184</v>
      </c>
      <c r="D72" s="31">
        <v>2</v>
      </c>
      <c r="E72" s="32" t="s">
        <v>193</v>
      </c>
      <c r="F72" s="31">
        <v>0</v>
      </c>
      <c r="G72" s="33"/>
      <c r="H72" s="33"/>
      <c r="I72" s="35" t="s">
        <v>39</v>
      </c>
      <c r="J72" s="32">
        <f t="shared" si="11"/>
        <v>1</v>
      </c>
      <c r="K72" s="33" t="s">
        <v>64</v>
      </c>
      <c r="L72" s="33" t="s">
        <v>7</v>
      </c>
      <c r="M72" s="36"/>
      <c r="N72" s="37"/>
      <c r="O72" s="37"/>
      <c r="P72" s="47"/>
      <c r="Q72" s="37"/>
      <c r="R72" s="37"/>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1">
        <f t="shared" si="7"/>
        <v>0</v>
      </c>
      <c r="BB72" s="42">
        <f t="shared" si="9"/>
        <v>0</v>
      </c>
      <c r="BC72" s="43" t="str">
        <f t="shared" si="13"/>
        <v>INR Zero Only</v>
      </c>
      <c r="IE72" s="21">
        <v>1.02</v>
      </c>
      <c r="IF72" s="21" t="s">
        <v>42</v>
      </c>
      <c r="IG72" s="21" t="s">
        <v>43</v>
      </c>
      <c r="IH72" s="21">
        <v>213</v>
      </c>
      <c r="II72" s="21" t="s">
        <v>38</v>
      </c>
    </row>
    <row r="73" spans="1:243" s="20" customFormat="1" ht="127.5" customHeight="1">
      <c r="A73" s="66">
        <v>57</v>
      </c>
      <c r="B73" s="30" t="s">
        <v>166</v>
      </c>
      <c r="C73" s="19" t="s">
        <v>185</v>
      </c>
      <c r="D73" s="31">
        <v>423.36</v>
      </c>
      <c r="E73" s="32" t="s">
        <v>83</v>
      </c>
      <c r="F73" s="31">
        <v>0</v>
      </c>
      <c r="G73" s="33"/>
      <c r="H73" s="33"/>
      <c r="I73" s="35" t="s">
        <v>39</v>
      </c>
      <c r="J73" s="32">
        <f t="shared" si="11"/>
        <v>1</v>
      </c>
      <c r="K73" s="33" t="s">
        <v>64</v>
      </c>
      <c r="L73" s="33" t="s">
        <v>7</v>
      </c>
      <c r="M73" s="36"/>
      <c r="N73" s="37"/>
      <c r="O73" s="37"/>
      <c r="P73" s="47"/>
      <c r="Q73" s="37"/>
      <c r="R73" s="37"/>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1">
        <f t="shared" si="7"/>
        <v>0</v>
      </c>
      <c r="BB73" s="42">
        <f t="shared" si="9"/>
        <v>0</v>
      </c>
      <c r="BC73" s="43" t="str">
        <f t="shared" si="13"/>
        <v>INR Zero Only</v>
      </c>
      <c r="IE73" s="21">
        <v>2</v>
      </c>
      <c r="IF73" s="21" t="s">
        <v>35</v>
      </c>
      <c r="IG73" s="21" t="s">
        <v>45</v>
      </c>
      <c r="IH73" s="21">
        <v>10</v>
      </c>
      <c r="II73" s="21" t="s">
        <v>38</v>
      </c>
    </row>
    <row r="74" spans="1:243" s="20" customFormat="1" ht="65.25" customHeight="1">
      <c r="A74" s="66">
        <v>58</v>
      </c>
      <c r="B74" s="30" t="s">
        <v>191</v>
      </c>
      <c r="C74" s="19" t="s">
        <v>186</v>
      </c>
      <c r="D74" s="31">
        <v>364.56</v>
      </c>
      <c r="E74" s="32" t="s">
        <v>83</v>
      </c>
      <c r="F74" s="31">
        <v>0</v>
      </c>
      <c r="G74" s="33"/>
      <c r="H74" s="33"/>
      <c r="I74" s="35" t="s">
        <v>39</v>
      </c>
      <c r="J74" s="32">
        <f t="shared" si="11"/>
        <v>1</v>
      </c>
      <c r="K74" s="33" t="s">
        <v>64</v>
      </c>
      <c r="L74" s="33" t="s">
        <v>7</v>
      </c>
      <c r="M74" s="36"/>
      <c r="N74" s="37"/>
      <c r="O74" s="37"/>
      <c r="P74" s="47"/>
      <c r="Q74" s="37"/>
      <c r="R74" s="37"/>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1">
        <f t="shared" si="7"/>
        <v>0</v>
      </c>
      <c r="BB74" s="42">
        <f t="shared" si="9"/>
        <v>0</v>
      </c>
      <c r="BC74" s="43" t="str">
        <f t="shared" si="13"/>
        <v>INR Zero Only</v>
      </c>
      <c r="IE74" s="21">
        <v>3</v>
      </c>
      <c r="IF74" s="21" t="s">
        <v>47</v>
      </c>
      <c r="IG74" s="21" t="s">
        <v>48</v>
      </c>
      <c r="IH74" s="21">
        <v>10</v>
      </c>
      <c r="II74" s="21" t="s">
        <v>38</v>
      </c>
    </row>
    <row r="75" spans="1:243" s="20" customFormat="1" ht="71.25" customHeight="1">
      <c r="A75" s="66">
        <v>59</v>
      </c>
      <c r="B75" s="29" t="s">
        <v>167</v>
      </c>
      <c r="C75" s="19" t="s">
        <v>187</v>
      </c>
      <c r="D75" s="31">
        <v>40.84</v>
      </c>
      <c r="E75" s="32" t="s">
        <v>81</v>
      </c>
      <c r="F75" s="31">
        <v>0</v>
      </c>
      <c r="G75" s="33"/>
      <c r="H75" s="34"/>
      <c r="I75" s="35" t="s">
        <v>39</v>
      </c>
      <c r="J75" s="32">
        <f t="shared" si="11"/>
        <v>1</v>
      </c>
      <c r="K75" s="33" t="s">
        <v>64</v>
      </c>
      <c r="L75" s="33" t="s">
        <v>7</v>
      </c>
      <c r="M75" s="36"/>
      <c r="N75" s="37"/>
      <c r="O75" s="37"/>
      <c r="P75" s="47"/>
      <c r="Q75" s="37"/>
      <c r="R75" s="37"/>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1">
        <f t="shared" si="7"/>
        <v>0</v>
      </c>
      <c r="BB75" s="42">
        <f t="shared" si="9"/>
        <v>0</v>
      </c>
      <c r="BC75" s="43" t="str">
        <f>SpellNumber(L75,BB75)</f>
        <v>INR Zero Only</v>
      </c>
      <c r="IE75" s="21">
        <v>1.01</v>
      </c>
      <c r="IF75" s="21" t="s">
        <v>40</v>
      </c>
      <c r="IG75" s="21" t="s">
        <v>36</v>
      </c>
      <c r="IH75" s="21">
        <v>123.223</v>
      </c>
      <c r="II75" s="21" t="s">
        <v>38</v>
      </c>
    </row>
    <row r="76" spans="1:243" s="20" customFormat="1" ht="53.25" customHeight="1">
      <c r="A76" s="66">
        <v>60</v>
      </c>
      <c r="B76" s="29" t="s">
        <v>168</v>
      </c>
      <c r="C76" s="19" t="s">
        <v>188</v>
      </c>
      <c r="D76" s="31">
        <v>13.68</v>
      </c>
      <c r="E76" s="32" t="s">
        <v>81</v>
      </c>
      <c r="F76" s="31">
        <v>0</v>
      </c>
      <c r="G76" s="33"/>
      <c r="H76" s="34"/>
      <c r="I76" s="35" t="s">
        <v>39</v>
      </c>
      <c r="J76" s="32">
        <f t="shared" si="11"/>
        <v>1</v>
      </c>
      <c r="K76" s="33" t="s">
        <v>64</v>
      </c>
      <c r="L76" s="33" t="s">
        <v>7</v>
      </c>
      <c r="M76" s="36"/>
      <c r="N76" s="37"/>
      <c r="O76" s="37"/>
      <c r="P76" s="47"/>
      <c r="Q76" s="37"/>
      <c r="R76" s="37"/>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1">
        <f t="shared" si="7"/>
        <v>0</v>
      </c>
      <c r="BB76" s="42">
        <f t="shared" si="9"/>
        <v>0</v>
      </c>
      <c r="BC76" s="43" t="str">
        <f>SpellNumber(L76,BB76)</f>
        <v>INR Zero Only</v>
      </c>
      <c r="IE76" s="21">
        <v>1.01</v>
      </c>
      <c r="IF76" s="21" t="s">
        <v>40</v>
      </c>
      <c r="IG76" s="21" t="s">
        <v>36</v>
      </c>
      <c r="IH76" s="21">
        <v>123.223</v>
      </c>
      <c r="II76" s="21" t="s">
        <v>38</v>
      </c>
    </row>
    <row r="77" spans="1:243" s="20" customFormat="1" ht="52.5" customHeight="1">
      <c r="A77" s="66">
        <v>61</v>
      </c>
      <c r="B77" s="29" t="s">
        <v>169</v>
      </c>
      <c r="C77" s="19" t="s">
        <v>189</v>
      </c>
      <c r="D77" s="31">
        <v>20</v>
      </c>
      <c r="E77" s="32" t="s">
        <v>193</v>
      </c>
      <c r="F77" s="31">
        <v>0</v>
      </c>
      <c r="G77" s="33"/>
      <c r="H77" s="34"/>
      <c r="I77" s="35" t="s">
        <v>39</v>
      </c>
      <c r="J77" s="32">
        <f t="shared" si="11"/>
        <v>1</v>
      </c>
      <c r="K77" s="33" t="s">
        <v>64</v>
      </c>
      <c r="L77" s="33" t="s">
        <v>7</v>
      </c>
      <c r="M77" s="36"/>
      <c r="N77" s="37"/>
      <c r="O77" s="37"/>
      <c r="P77" s="47"/>
      <c r="Q77" s="37"/>
      <c r="R77" s="37"/>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1">
        <f t="shared" si="7"/>
        <v>0</v>
      </c>
      <c r="BB77" s="42">
        <f t="shared" si="9"/>
        <v>0</v>
      </c>
      <c r="BC77" s="43" t="str">
        <f>SpellNumber(L77,BB77)</f>
        <v>INR Zero Only</v>
      </c>
      <c r="IE77" s="21">
        <v>1.01</v>
      </c>
      <c r="IF77" s="21" t="s">
        <v>40</v>
      </c>
      <c r="IG77" s="21" t="s">
        <v>36</v>
      </c>
      <c r="IH77" s="21">
        <v>123.223</v>
      </c>
      <c r="II77" s="21" t="s">
        <v>38</v>
      </c>
    </row>
    <row r="78" spans="1:243" s="20" customFormat="1" ht="57" customHeight="1">
      <c r="A78" s="66">
        <v>62</v>
      </c>
      <c r="B78" s="29" t="s">
        <v>170</v>
      </c>
      <c r="C78" s="19" t="s">
        <v>190</v>
      </c>
      <c r="D78" s="31">
        <v>14</v>
      </c>
      <c r="E78" s="32" t="s">
        <v>193</v>
      </c>
      <c r="F78" s="31">
        <v>0</v>
      </c>
      <c r="G78" s="33"/>
      <c r="H78" s="34"/>
      <c r="I78" s="35" t="s">
        <v>39</v>
      </c>
      <c r="J78" s="32">
        <f t="shared" si="11"/>
        <v>1</v>
      </c>
      <c r="K78" s="33" t="s">
        <v>64</v>
      </c>
      <c r="L78" s="33" t="s">
        <v>7</v>
      </c>
      <c r="M78" s="36"/>
      <c r="N78" s="37"/>
      <c r="O78" s="37"/>
      <c r="P78" s="47"/>
      <c r="Q78" s="37"/>
      <c r="R78" s="37"/>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1">
        <f t="shared" si="7"/>
        <v>0</v>
      </c>
      <c r="BB78" s="42">
        <f t="shared" si="9"/>
        <v>0</v>
      </c>
      <c r="BC78" s="43" t="str">
        <f>SpellNumber(L78,BB78)</f>
        <v>INR Zero Only</v>
      </c>
      <c r="IE78" s="21">
        <v>1.01</v>
      </c>
      <c r="IF78" s="21" t="s">
        <v>40</v>
      </c>
      <c r="IG78" s="21" t="s">
        <v>36</v>
      </c>
      <c r="IH78" s="21">
        <v>123.223</v>
      </c>
      <c r="II78" s="21" t="s">
        <v>38</v>
      </c>
    </row>
    <row r="79" spans="1:243" s="20" customFormat="1" ht="24" customHeight="1">
      <c r="A79" s="22" t="s">
        <v>62</v>
      </c>
      <c r="B79" s="22"/>
      <c r="C79" s="62"/>
      <c r="D79" s="63"/>
      <c r="E79" s="63"/>
      <c r="F79" s="63"/>
      <c r="G79" s="63"/>
      <c r="H79" s="64"/>
      <c r="I79" s="64"/>
      <c r="J79" s="64"/>
      <c r="K79" s="64"/>
      <c r="L79" s="63"/>
      <c r="M79" s="44"/>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45">
        <f>SUM(BA13:BA78)</f>
        <v>0</v>
      </c>
      <c r="BB79" s="45">
        <f>SUM(BB13:BB78)</f>
        <v>0</v>
      </c>
      <c r="BC79" s="46" t="str">
        <f>SpellNumber($E$2,BB79)</f>
        <v>INR Zero Only</v>
      </c>
      <c r="IE79" s="21">
        <v>4</v>
      </c>
      <c r="IF79" s="21" t="s">
        <v>42</v>
      </c>
      <c r="IG79" s="21" t="s">
        <v>61</v>
      </c>
      <c r="IH79" s="21">
        <v>10</v>
      </c>
      <c r="II79" s="21" t="s">
        <v>38</v>
      </c>
    </row>
    <row r="80" spans="1:243" s="23" customFormat="1" ht="39" customHeight="1" hidden="1">
      <c r="A80" s="48" t="s">
        <v>66</v>
      </c>
      <c r="B80" s="49"/>
      <c r="C80" s="50"/>
      <c r="D80" s="51"/>
      <c r="E80" s="52" t="s">
        <v>63</v>
      </c>
      <c r="F80" s="53"/>
      <c r="G80" s="54"/>
      <c r="H80" s="55"/>
      <c r="I80" s="55"/>
      <c r="J80" s="55"/>
      <c r="K80" s="56"/>
      <c r="L80" s="57"/>
      <c r="M80" s="58"/>
      <c r="O80" s="20"/>
      <c r="P80" s="20"/>
      <c r="Q80" s="20"/>
      <c r="R80" s="20"/>
      <c r="S80" s="20"/>
      <c r="BA80" s="59">
        <f>IF(ISBLANK(F80),0,IF(E80="Excess (+)",ROUND(BA79+(BA79*F80),2),IF(E80="Less (-)",ROUND(BA79+(BA79*F80*(-1)),2),0)))</f>
        <v>0</v>
      </c>
      <c r="BB80" s="60">
        <f>ROUND(BA80,0)</f>
        <v>0</v>
      </c>
      <c r="BC80" s="61" t="str">
        <f>SpellNumber(L80,BB80)</f>
        <v> Zero Only</v>
      </c>
      <c r="IE80" s="24"/>
      <c r="IF80" s="24"/>
      <c r="IG80" s="24"/>
      <c r="IH80" s="24"/>
      <c r="II80" s="24"/>
    </row>
    <row r="81" spans="1:243" s="23" customFormat="1" ht="32.25" customHeight="1">
      <c r="A81" s="22" t="s">
        <v>65</v>
      </c>
      <c r="B81" s="22"/>
      <c r="C81" s="72" t="str">
        <f>SpellNumber($E$2,BB79)</f>
        <v>INR Zero Only</v>
      </c>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4"/>
      <c r="IE81" s="24"/>
      <c r="IF81" s="24"/>
      <c r="IG81" s="24"/>
      <c r="IH81" s="24"/>
      <c r="II81" s="24"/>
    </row>
    <row r="82" spans="3:243" s="14" customFormat="1" ht="15">
      <c r="C82" s="25"/>
      <c r="D82" s="25"/>
      <c r="E82" s="25"/>
      <c r="F82" s="25"/>
      <c r="G82" s="25"/>
      <c r="H82" s="25"/>
      <c r="I82" s="25"/>
      <c r="J82" s="25"/>
      <c r="K82" s="25"/>
      <c r="L82" s="25"/>
      <c r="M82" s="25"/>
      <c r="O82" s="25"/>
      <c r="BA82" s="25"/>
      <c r="BC82" s="25"/>
      <c r="IE82" s="15"/>
      <c r="IF82" s="15"/>
      <c r="IG82" s="15"/>
      <c r="IH82" s="15"/>
      <c r="II82" s="15"/>
    </row>
  </sheetData>
  <sheetProtection password="ACE1" sheet="1" selectLockedCells="1"/>
  <mergeCells count="8">
    <mergeCell ref="A9:BC9"/>
    <mergeCell ref="C81:BC81"/>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8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80">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80">
      <formula1>IF(ISBLANK(F80),$A$3:$C$3,$B$3:$C$3)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80">
      <formula1>0</formula1>
      <formula2>IF(E80&lt;&gt;"Select",99.9,0)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80">
      <formula1>IF(E80&lt;&gt;"Select",0,-1)</formula1>
      <formula2>IF(E80&lt;&gt;"Select",99.99,-1)</formula2>
    </dataValidation>
    <dataValidation type="decimal" allowBlank="1" showInputMessage="1" showErrorMessage="1" promptTitle="Rate Entry" prompt="Please enter Basic Rate in Rupees for this item. " errorTitle="Invaid Entry" error="Only Numeric Values are allowed. " sqref="M13:M79">
      <formula1>0</formula1>
      <formula2>999999999999999</formula2>
    </dataValidation>
    <dataValidation allowBlank="1" showInputMessage="1" showErrorMessage="1" promptTitle="Item Description" prompt="Please enter Item Description in text" sqref="B18:B20 B72:B74 B25 B44:B45 B63:B65"/>
    <dataValidation type="list" allowBlank="1" showInputMessage="1" showErrorMessage="1" sqref="L66 L67 L68 L69 L70 L71 L72 L73 L74 L75 L76 L77 L13 L14 L15 L16 L17 L18 L19 L20 L21 L22 L23 L24 L25 L26 L27 L28 L29 L30 L31 L32 L33 L34 L35 L36 L37 L38 L39 L40 L41 L42 L43 L44 L45 L46 L47 L48 L49 L50 L51 L52 L53 L54 L55 L56 L57 L58 L59 L60 L61 L62 L63 L64 L65 L78">
      <formula1>"INR"</formula1>
    </dataValidation>
    <dataValidation allowBlank="1" showInputMessage="1" showErrorMessage="1" promptTitle="Addition / Deduction" prompt="Please Choose the correct One" sqref="J13:J78"/>
    <dataValidation type="list" showInputMessage="1" showErrorMessage="1" sqref="I13:I78">
      <formula1>"Excess(+), Less(-)"</formula1>
    </dataValidation>
    <dataValidation type="decimal" allowBlank="1" showInputMessage="1" showErrorMessage="1" errorTitle="Invalid Entry" error="Only Numeric Values are allowed. " sqref="A13:A78">
      <formula1>0</formula1>
      <formula2>999999999999999</formula2>
    </dataValidation>
    <dataValidation allowBlank="1" showInputMessage="1" showErrorMessage="1" promptTitle="Itemcode/Make" prompt="Please enter text" sqref="C13:C78"/>
    <dataValidation type="decimal" allowBlank="1" showInputMessage="1" showErrorMessage="1" promptTitle="Rate Entry" prompt="Please enter the Other Taxes2 in Rupees for this item. " errorTitle="Invaid Entry" error="Only Numeric Values are allowed. " sqref="N13:O7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7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7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78">
      <formula1>0</formula1>
      <formula2>999999999999999</formula2>
    </dataValidation>
    <dataValidation allowBlank="1" showInputMessage="1" showErrorMessage="1" promptTitle="Units" prompt="Please enter Units in text" sqref="E13:E78"/>
    <dataValidation type="decimal" allowBlank="1" showInputMessage="1" showErrorMessage="1" promptTitle="Quantity" prompt="Please enter the Quantity for this item. " errorTitle="Invalid Entry" error="Only Numeric Values are allowed. " sqref="D13:D78 F13:F78">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78">
      <formula1>"Partial Conversion, Full Conversion"</formula1>
    </dataValidation>
  </dataValidations>
  <printOptions/>
  <pageMargins left="0.37" right="0.31496062992125984" top="0.5905511811023623" bottom="0.5118110236220472" header="0.31496062992125984" footer="0.31496062992125984"/>
  <pageSetup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1" t="s">
        <v>2</v>
      </c>
      <c r="F6" s="81"/>
      <c r="G6" s="81"/>
      <c r="H6" s="81"/>
      <c r="I6" s="81"/>
      <c r="J6" s="81"/>
      <c r="K6" s="81"/>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password="ACE1"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IIIM</cp:lastModifiedBy>
  <cp:lastPrinted>2023-05-26T05:23:01Z</cp:lastPrinted>
  <dcterms:created xsi:type="dcterms:W3CDTF">2009-01-30T06:42:42Z</dcterms:created>
  <dcterms:modified xsi:type="dcterms:W3CDTF">2023-06-09T13:29:43Z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