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<sst xmlns="http://schemas.openxmlformats.org/spreadsheetml/2006/main" count="142" uniqueCount="68">
  <si>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</si>
  <si>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</si>
  <si>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</si>
  <si>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</si>
  <si>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</si>
  <si>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</si>
  <si>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</si>
  <si>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</si>
  <si>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</si>
  <si>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</si>
  <si>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</si>
  <si>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</si>
  <si>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</si>
  <si>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</si>
  <si>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</si>
  <si>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</si>
  <si>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</si>
  <si>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</si>
  <si>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</si>
  <si>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</si>
  <si>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</si>
  <si>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</si>
  <si>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</si>
  <si>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</si>
  <si>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</si>
  <si>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</si>
  <si>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</si>
  <si>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</si>
  <si>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</si>
  <si>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</si>
  <si>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</si>
  <si>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</si>
  <si>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</si>
  <si>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</si>
  <si>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</si>
  <si>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</si>
  <si>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</si>
  <si>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</si>
  <si>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</si>
  <si>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</si>
  <si>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</si>
  <si>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</si>
  <si>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</si>
  <si>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</si>
  <si>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</si>
  <si>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</si>
  <si>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</si>
  <si>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</si>
  <si>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</si>
  <si>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</si>
  <si>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</si>
  <si>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</si>
  <si>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</si>
  <si>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</si>
  <si>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</si>
  <si>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</si>
  <si>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</si>
  <si>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</si>
  <si>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</si>
  <si>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</si>
  <si>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Name of Work:BOQ for Supplying, Installation, Testing and Commissioning of 800 amps LT Panel( 1 no) and 400 amps LT Panel at IIIM Jammu</t>
  </si>
  <si>
    <t>Tender Inviting Authority: Superintending Engineeri,IIIM Jammu</t>
  </si>
  <si>
    <t>Supplying, installation, commissioning and testing of 800 amps indoor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630 amps 4 pole, 36 K ( 1 no),  outgoing 250 amps MCCB 4 pole, 50 K ( 2 nos),  outgoing 100 amps MCCB 4 pole 25 K ( 6 nos), outgoing 63 amps MCCB 4 pole 25 K ( 5 nos), MCB 40 amps(8 nos), MCB single pole (12 nos) and indicators with AE make Ammeters and Voltmers. Make of MCCB should be L&amp;T/Siemens only</t>
  </si>
  <si>
    <t>Dismantling of existing old 600 Amps LT Panel</t>
  </si>
  <si>
    <t>Earthing with Copper Earth plate 600mmx 600mmx 3 mm thick including accessories and providing measonary Enclosure with cover plate</t>
  </si>
  <si>
    <t xml:space="preserve">Supplying and Laying 25 mm x 5 mm copper strip at 0.50 mtrs below ground as strip earth electrode </t>
  </si>
  <si>
    <t>mtr</t>
  </si>
  <si>
    <t>Supplying, installation, commissioning and testing of 400 amps indoor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250 amps 4 pole, 50 K ( 1 no),  outgoing 63 amps MCCB 4 pole, 25 K ( 6 nos),  with indicators with AE make Ammeters and Voltmers. Make of MCCBS should be L&amp;T/Siemens only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</si>
</sst>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69" fillId="0" borderId="1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2514600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73" zoomScaleNormal="73" zoomScalePageLayoutView="0" workbookViewId="0" topLeftCell="A1">
      <selection activeCell="A7" sqref="A7:BC7"/>
    </sheetView>
  </sheetViews>
  <sheetFormatPr defaultColWidth="9.140625" defaultRowHeight="15"/>
  <cols>
    <col min="1" max="1" width="8.8515625" style="52" customWidth="1"/>
    <col min="2" max="2" width="66.00390625" style="52" customWidth="1"/>
    <col min="3" max="3" width="10.140625" style="52" hidden="1" customWidth="1"/>
    <col min="4" max="4" width="8.00390625" style="52" customWidth="1"/>
    <col min="5" max="5" width="4.7109375" style="52" customWidth="1"/>
    <col min="6" max="6" width="7.57421875" style="52"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1.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10.00390625" style="52" customWidth="1"/>
    <col min="54" max="54" width="18.8515625" style="52" hidden="1" customWidth="1"/>
    <col min="55" max="55" width="15.57421875" style="52" customWidth="1"/>
    <col min="56" max="238" width="9.140625" style="52" customWidth="1"/>
    <col min="239" max="243" width="9.140625" style="54" customWidth="1"/>
    <col min="244" max="16384" width="9.140625" style="52"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61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56</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58</v>
      </c>
      <c r="G11" s="13"/>
      <c r="H11" s="13"/>
      <c r="I11" s="13" t="s">
        <v>21</v>
      </c>
      <c r="J11" s="13" t="s">
        <v>22</v>
      </c>
      <c r="K11" s="13" t="s">
        <v>23</v>
      </c>
      <c r="L11" s="13" t="s">
        <v>24</v>
      </c>
      <c r="M11" s="16" t="s">
        <v>57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59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77" customHeight="1">
      <c r="A13" s="19">
        <v>1.01</v>
      </c>
      <c r="B13" s="65" t="s">
        <v>62</v>
      </c>
      <c r="C13" s="20" t="s">
        <v>36</v>
      </c>
      <c r="D13" s="62">
        <v>1</v>
      </c>
      <c r="E13" s="22" t="s">
        <v>37</v>
      </c>
      <c r="F13" s="63">
        <v>100</v>
      </c>
      <c r="G13" s="29"/>
      <c r="H13" s="23"/>
      <c r="I13" s="21" t="s">
        <v>38</v>
      </c>
      <c r="J13" s="24">
        <f>IF(I13="Less(-)",-1,1)</f>
        <v>1</v>
      </c>
      <c r="K13" s="25" t="s">
        <v>52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39</v>
      </c>
      <c r="IG13" s="28" t="s">
        <v>35</v>
      </c>
      <c r="IH13" s="28">
        <v>123.223</v>
      </c>
      <c r="II13" s="28" t="s">
        <v>37</v>
      </c>
    </row>
    <row r="14" spans="1:243" s="27" customFormat="1" ht="141.75" customHeight="1">
      <c r="A14" s="19">
        <v>2.01</v>
      </c>
      <c r="B14" s="65" t="s">
        <v>67</v>
      </c>
      <c r="C14" s="20" t="s">
        <v>40</v>
      </c>
      <c r="D14" s="62">
        <v>1</v>
      </c>
      <c r="E14" s="22" t="s">
        <v>37</v>
      </c>
      <c r="F14" s="63">
        <v>101</v>
      </c>
      <c r="G14" s="29"/>
      <c r="H14" s="23"/>
      <c r="I14" s="21" t="s">
        <v>38</v>
      </c>
      <c r="J14" s="24">
        <f>IF(I14="Less(-)",-1,1)</f>
        <v>1</v>
      </c>
      <c r="K14" s="25" t="s">
        <v>52</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2.01</v>
      </c>
      <c r="IF14" s="28" t="s">
        <v>39</v>
      </c>
      <c r="IG14" s="28" t="s">
        <v>42</v>
      </c>
      <c r="IH14" s="28">
        <v>124.223</v>
      </c>
      <c r="II14" s="28" t="s">
        <v>37</v>
      </c>
    </row>
    <row r="15" spans="1:243" s="27" customFormat="1" ht="18.75" customHeight="1">
      <c r="A15" s="19">
        <v>3.01</v>
      </c>
      <c r="B15" s="65" t="s">
        <v>63</v>
      </c>
      <c r="C15" s="20" t="s">
        <v>43</v>
      </c>
      <c r="D15" s="62">
        <v>1</v>
      </c>
      <c r="E15" s="22" t="s">
        <v>37</v>
      </c>
      <c r="F15" s="63">
        <v>10</v>
      </c>
      <c r="G15" s="29"/>
      <c r="H15" s="29"/>
      <c r="I15" s="21" t="s">
        <v>38</v>
      </c>
      <c r="J15" s="24">
        <f>IF(I15="Less(-)",-1,1)</f>
        <v>1</v>
      </c>
      <c r="K15" s="25" t="s">
        <v>52</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BA15+SUM(N15:AZ15)</f>
        <v>0</v>
      </c>
      <c r="BC15" s="26" t="str">
        <f>SpellNumber(L15,BB15)</f>
        <v>INR Zero Only</v>
      </c>
      <c r="IE15" s="28">
        <v>2</v>
      </c>
      <c r="IF15" s="28" t="s">
        <v>34</v>
      </c>
      <c r="IG15" s="28" t="s">
        <v>44</v>
      </c>
      <c r="IH15" s="28">
        <v>10</v>
      </c>
      <c r="II15" s="28" t="s">
        <v>37</v>
      </c>
    </row>
    <row r="16" spans="1:243" s="27" customFormat="1" ht="35.25" customHeight="1">
      <c r="A16" s="19">
        <v>4.01</v>
      </c>
      <c r="B16" s="65" t="s">
        <v>64</v>
      </c>
      <c r="C16" s="20" t="s">
        <v>45</v>
      </c>
      <c r="D16" s="62">
        <v>1</v>
      </c>
      <c r="E16" s="22" t="s">
        <v>37</v>
      </c>
      <c r="F16" s="63">
        <v>10</v>
      </c>
      <c r="G16" s="29"/>
      <c r="H16" s="29"/>
      <c r="I16" s="21" t="s">
        <v>38</v>
      </c>
      <c r="J16" s="24">
        <f>IF(I16="Less(-)",-1,1)</f>
        <v>1</v>
      </c>
      <c r="K16" s="25" t="s">
        <v>52</v>
      </c>
      <c r="L16" s="25" t="s">
        <v>7</v>
      </c>
      <c r="M16" s="61"/>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9">
        <f>total_amount_ba($B$2,$D$2,D16,F16,J16,K16,M16)</f>
        <v>0</v>
      </c>
      <c r="BB16" s="59">
        <f>BA16+SUM(N16:AZ16)</f>
        <v>0</v>
      </c>
      <c r="BC16" s="26" t="str">
        <f>SpellNumber(L16,BB16)</f>
        <v>INR Zero Only</v>
      </c>
      <c r="IE16" s="28">
        <v>3</v>
      </c>
      <c r="IF16" s="28" t="s">
        <v>46</v>
      </c>
      <c r="IG16" s="28" t="s">
        <v>47</v>
      </c>
      <c r="IH16" s="28">
        <v>10</v>
      </c>
      <c r="II16" s="28" t="s">
        <v>37</v>
      </c>
    </row>
    <row r="17" spans="1:243" s="27" customFormat="1" ht="39" customHeight="1">
      <c r="A17" s="19">
        <v>5.01</v>
      </c>
      <c r="B17" s="65" t="s">
        <v>65</v>
      </c>
      <c r="C17" s="20" t="s">
        <v>48</v>
      </c>
      <c r="D17" s="62">
        <v>28</v>
      </c>
      <c r="E17" s="22" t="s">
        <v>66</v>
      </c>
      <c r="F17" s="63">
        <v>10</v>
      </c>
      <c r="G17" s="29"/>
      <c r="H17" s="29"/>
      <c r="I17" s="21" t="s">
        <v>38</v>
      </c>
      <c r="J17" s="24">
        <f>IF(I17="Less(-)",-1,1)</f>
        <v>1</v>
      </c>
      <c r="K17" s="25" t="s">
        <v>52</v>
      </c>
      <c r="L17" s="25" t="s">
        <v>7</v>
      </c>
      <c r="M17" s="61"/>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9">
        <f>total_amount_ba($B$2,$D$2,D17,F17,J17,K17,M17)</f>
        <v>0</v>
      </c>
      <c r="BB17" s="59">
        <f>BA17+SUM(N17:AZ17)</f>
        <v>0</v>
      </c>
      <c r="BC17" s="26" t="str">
        <f>SpellNumber(L17,BB17)</f>
        <v>INR Zero Only</v>
      </c>
      <c r="IE17" s="28">
        <v>1.01</v>
      </c>
      <c r="IF17" s="28" t="s">
        <v>39</v>
      </c>
      <c r="IG17" s="28" t="s">
        <v>35</v>
      </c>
      <c r="IH17" s="28">
        <v>123.223</v>
      </c>
      <c r="II17" s="28" t="s">
        <v>37</v>
      </c>
    </row>
    <row r="18" spans="1:243" s="27" customFormat="1" ht="33" customHeight="1">
      <c r="A18" s="34" t="s">
        <v>50</v>
      </c>
      <c r="B18" s="35"/>
      <c r="C18" s="36"/>
      <c r="D18" s="37"/>
      <c r="E18" s="37"/>
      <c r="F18" s="37"/>
      <c r="G18" s="37"/>
      <c r="H18" s="38"/>
      <c r="I18" s="38"/>
      <c r="J18" s="38"/>
      <c r="K18" s="38"/>
      <c r="L18" s="39"/>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0">
        <f>SUM(BA13:BA17)</f>
        <v>0</v>
      </c>
      <c r="BB18" s="60">
        <f>SUM(BB13:BB17)</f>
        <v>0</v>
      </c>
      <c r="BC18" s="26" t="str">
        <f>SpellNumber($E$2,BB18)</f>
        <v>INR Zero Only</v>
      </c>
      <c r="IE18" s="28">
        <v>4</v>
      </c>
      <c r="IF18" s="28" t="s">
        <v>41</v>
      </c>
      <c r="IG18" s="28" t="s">
        <v>49</v>
      </c>
      <c r="IH18" s="28">
        <v>10</v>
      </c>
      <c r="II18" s="28" t="s">
        <v>37</v>
      </c>
    </row>
    <row r="19" spans="1:243" s="50" customFormat="1" ht="39" customHeight="1" hidden="1">
      <c r="A19" s="35" t="s">
        <v>55</v>
      </c>
      <c r="B19" s="41"/>
      <c r="C19" s="42"/>
      <c r="D19" s="43"/>
      <c r="E19" s="44" t="s">
        <v>51</v>
      </c>
      <c r="F19" s="57"/>
      <c r="G19" s="45"/>
      <c r="H19" s="46"/>
      <c r="I19" s="46"/>
      <c r="J19" s="46"/>
      <c r="K19" s="47"/>
      <c r="L19" s="48"/>
      <c r="M19" s="49"/>
      <c r="O19" s="27"/>
      <c r="P19" s="27"/>
      <c r="Q19" s="27"/>
      <c r="R19" s="27"/>
      <c r="S19" s="27"/>
      <c r="BA19" s="55">
        <f>IF(ISBLANK(F19),0,IF(E19="Excess (+)",ROUND(BA18+(BA18*F19),2),IF(E19="Less (-)",ROUND(BA18+(BA18*F19*(-1)),2),0)))</f>
        <v>0</v>
      </c>
      <c r="BB19" s="56">
        <f>ROUND(BA19,0)</f>
        <v>0</v>
      </c>
      <c r="BC19" s="26" t="str">
        <f>SpellNumber(L19,BB19)</f>
        <v> Zero Only</v>
      </c>
      <c r="IE19" s="51"/>
      <c r="IF19" s="51"/>
      <c r="IG19" s="51"/>
      <c r="IH19" s="51"/>
      <c r="II19" s="51"/>
    </row>
    <row r="20" spans="1:243" s="50" customFormat="1" ht="51" customHeight="1">
      <c r="A20" s="34" t="s">
        <v>54</v>
      </c>
      <c r="B20" s="34"/>
      <c r="C20" s="69"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E20" s="51"/>
      <c r="IF20" s="51"/>
      <c r="IG20" s="51"/>
      <c r="IH20" s="51"/>
      <c r="II20" s="51"/>
    </row>
    <row r="21" spans="3:243" s="14" customFormat="1" ht="15">
      <c r="C21" s="52"/>
      <c r="D21" s="52"/>
      <c r="E21" s="52"/>
      <c r="F21" s="52"/>
      <c r="G21" s="52"/>
      <c r="H21" s="52"/>
      <c r="I21" s="52"/>
      <c r="J21" s="52"/>
      <c r="K21" s="52"/>
      <c r="L21" s="52"/>
      <c r="M21" s="52"/>
      <c r="O21" s="52"/>
      <c r="BA21" s="52"/>
      <c r="BC21" s="52"/>
      <c r="IE21" s="15"/>
      <c r="IF21" s="15"/>
      <c r="IG21" s="15"/>
      <c r="IH21" s="15"/>
      <c r="II21" s="15"/>
    </row>
  </sheetData>
  <sheetProtection password="EEC8" sheet="1" selectLockedCells="1"/>
  <mergeCells count="8">
    <mergeCell ref="A9:BC9"/>
    <mergeCell ref="C20:BC2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6 L13 L14 L15 L17">
      <formula1>"INR"</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2021-10-05T07:18:28Z</cp:lastPrinted>
  <dcterms:created xsi:type="dcterms:W3CDTF">2009-01-30T06:42:42Z</dcterms:created>
  <dcterms:modified xsi:type="dcterms:W3CDTF">2021-10-20T10:33:02Z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