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<sst xmlns="http://schemas.openxmlformats.org/spreadsheetml/2006/main" count="124" uniqueCount="62">
  <si>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</si>
  <si>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</si>
  <si>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</si>
  <si>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</si>
  <si>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</si>
  <si>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</si>
  <si>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</si>
  <si>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</si>
  <si>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</si>
  <si>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</si>
  <si>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</si>
  <si>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</si>
  <si>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</si>
  <si>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</si>
  <si>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</si>
  <si>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</si>
  <si>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</si>
  <si>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</si>
  <si>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</si>
  <si>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</si>
  <si>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</si>
  <si>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</si>
  <si>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</si>
  <si>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</si>
  <si>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</si>
  <si>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</si>
  <si>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</si>
  <si>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</si>
  <si>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</si>
  <si>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</si>
  <si>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</si>
  <si>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</si>
  <si>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</si>
  <si>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</si>
  <si>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</si>
  <si>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</si>
  <si>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</si>
  <si>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</si>
  <si>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</si>
  <si>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</si>
  <si>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</si>
  <si>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</si>
  <si>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</si>
  <si>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</si>
  <si>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</si>
  <si>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</si>
  <si>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</si>
  <si>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</si>
  <si>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</si>
  <si>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</si>
  <si>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</si>
  <si>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</si>
  <si>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</si>
  <si>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</si>
  <si>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</si>
  <si>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</si>
  <si>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Superintending Engineering</t>
  </si>
  <si>
    <t>mtr</t>
  </si>
  <si>
    <t>Supplying of 3.5 x 185 sq mm LT armoured Aluminium Cable ( PVC/XLPE) as per latest IS standard. Makes- Havells/ABB/Polycab/KEI</t>
  </si>
  <si>
    <t>Laying of 3.5 x 185 sq mm LT armoured Aluminium Cable in ground including excavation, sand cushioning, protective covering and refilling the trench as required</t>
  </si>
  <si>
    <t>Supplying, Installation, testing and commissioning of 300 amps BUS Bar with 16 SWH  outdoor Panelwith powder coating and voltmeters and ammeters including one 250 amps and 100 amps MCCB each/- makes of MCCBs should be of - L&amp;T/Siemens/ABB</t>
  </si>
  <si>
    <t>Name of Work:BOQ for supplying and Laying of 3.5 x 185 sqmm LT armoured cable ( Aluminium) for Bonera Farm ,pulwama  IIIM Br Lab Srinagar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</si>
</sst>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0" fillId="0" borderId="13" xfId="0"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3" zoomScaleNormal="73" zoomScalePageLayoutView="0" workbookViewId="0" topLeftCell="A8">
      <selection activeCell="M13" sqref="M13"/>
    </sheetView>
  </sheetViews>
  <sheetFormatPr defaultColWidth="9.140625" defaultRowHeight="15"/>
  <cols>
    <col min="1" max="1" width="15.421875" style="52" customWidth="1"/>
    <col min="2" max="2" width="45.7109375" style="52" customWidth="1"/>
    <col min="3" max="3" width="10.140625" style="52" hidden="1" customWidth="1"/>
    <col min="4" max="4" width="9.7109375" style="52" customWidth="1"/>
    <col min="5" max="5" width="7.7109375" style="52" customWidth="1"/>
    <col min="6" max="6" width="9.57421875" style="52"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4.8515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13.00390625" style="52" customWidth="1"/>
    <col min="54" max="54" width="18.8515625" style="52" hidden="1" customWidth="1"/>
    <col min="55" max="55" width="15.421875" style="52" customWidth="1"/>
    <col min="56" max="238" width="9.140625" style="52" customWidth="1"/>
    <col min="239" max="243" width="9.140625" style="54" customWidth="1"/>
    <col min="244" max="16384" width="9.140625" style="52"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56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61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49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9" customFormat="1" ht="61.5" customHeight="1">
      <c r="A8" s="8" t="s">
        <v>52</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10"/>
      <c r="IF8" s="10"/>
      <c r="IG8" s="10"/>
      <c r="IH8" s="10"/>
      <c r="II8" s="10"/>
    </row>
    <row r="9" spans="1:243" s="11" customFormat="1" ht="61.5" customHeight="1">
      <c r="A9" s="66" t="s">
        <v>11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55</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46.5" customHeight="1">
      <c r="A13" s="19">
        <v>1.01</v>
      </c>
      <c r="B13" s="65" t="s">
        <v>58</v>
      </c>
      <c r="C13" s="20" t="s">
        <v>36</v>
      </c>
      <c r="D13" s="62">
        <v>1500</v>
      </c>
      <c r="E13" s="22" t="s">
        <v>57</v>
      </c>
      <c r="F13" s="63"/>
      <c r="G13" s="29"/>
      <c r="H13" s="23"/>
      <c r="I13" s="21" t="s">
        <v>38</v>
      </c>
      <c r="J13" s="24">
        <f>IF(I13="Less(-)",-1,1)</f>
        <v>1</v>
      </c>
      <c r="K13" s="25" t="s">
        <v>48</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39</v>
      </c>
      <c r="IG13" s="28" t="s">
        <v>35</v>
      </c>
      <c r="IH13" s="28">
        <v>123.223</v>
      </c>
      <c r="II13" s="28" t="s">
        <v>37</v>
      </c>
    </row>
    <row r="14" spans="1:243" s="27" customFormat="1" ht="75.75" customHeight="1">
      <c r="A14" s="19">
        <v>1.02</v>
      </c>
      <c r="B14" s="65" t="s">
        <v>59</v>
      </c>
      <c r="C14" s="20" t="s">
        <v>40</v>
      </c>
      <c r="D14" s="62">
        <v>1500</v>
      </c>
      <c r="E14" s="22" t="s">
        <v>57</v>
      </c>
      <c r="F14" s="63"/>
      <c r="G14" s="29"/>
      <c r="H14" s="29"/>
      <c r="I14" s="21" t="s">
        <v>38</v>
      </c>
      <c r="J14" s="24">
        <f>IF(I14="Less(-)",-1,1)</f>
        <v>1</v>
      </c>
      <c r="K14" s="25" t="s">
        <v>48</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BA14+SUM(N14:AZ14)</f>
        <v>0</v>
      </c>
      <c r="BC14" s="26" t="str">
        <f>SpellNumber(L14,BB14)</f>
        <v>INR Zero Only</v>
      </c>
      <c r="IE14" s="28">
        <v>1.02</v>
      </c>
      <c r="IF14" s="28" t="s">
        <v>41</v>
      </c>
      <c r="IG14" s="28" t="s">
        <v>42</v>
      </c>
      <c r="IH14" s="28">
        <v>213</v>
      </c>
      <c r="II14" s="28" t="s">
        <v>37</v>
      </c>
    </row>
    <row r="15" spans="1:243" s="27" customFormat="1" ht="95.25" customHeight="1">
      <c r="A15" s="19">
        <v>1.03</v>
      </c>
      <c r="B15" s="65" t="s">
        <v>60</v>
      </c>
      <c r="C15" s="20" t="s">
        <v>43</v>
      </c>
      <c r="D15" s="62">
        <v>3</v>
      </c>
      <c r="E15" s="22" t="s">
        <v>37</v>
      </c>
      <c r="F15" s="63"/>
      <c r="G15" s="29"/>
      <c r="H15" s="29"/>
      <c r="I15" s="21" t="s">
        <v>38</v>
      </c>
      <c r="J15" s="24">
        <f>IF(I15="Less(-)",-1,1)</f>
        <v>1</v>
      </c>
      <c r="K15" s="25" t="s">
        <v>48</v>
      </c>
      <c r="L15" s="25" t="s">
        <v>7</v>
      </c>
      <c r="M15" s="61"/>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9">
        <f>total_amount_ba($B$2,$D$2,D15,F15,J15,K15,M15)</f>
        <v>0</v>
      </c>
      <c r="BB15" s="59">
        <f>BA15+SUM(N15:AZ15)</f>
        <v>0</v>
      </c>
      <c r="BC15" s="26" t="str">
        <f>SpellNumber(L15,BB15)</f>
        <v>INR Zero Only</v>
      </c>
      <c r="IE15" s="28">
        <v>2</v>
      </c>
      <c r="IF15" s="28" t="s">
        <v>34</v>
      </c>
      <c r="IG15" s="28" t="s">
        <v>44</v>
      </c>
      <c r="IH15" s="28">
        <v>10</v>
      </c>
      <c r="II15" s="28" t="s">
        <v>37</v>
      </c>
    </row>
    <row r="16" spans="1:243" s="27" customFormat="1" ht="33" customHeight="1">
      <c r="A16" s="34" t="s">
        <v>46</v>
      </c>
      <c r="B16" s="35"/>
      <c r="C16" s="36"/>
      <c r="D16" s="37"/>
      <c r="E16" s="37"/>
      <c r="F16" s="37"/>
      <c r="G16" s="37"/>
      <c r="H16" s="38"/>
      <c r="I16" s="38"/>
      <c r="J16" s="38"/>
      <c r="K16" s="38"/>
      <c r="L16" s="39"/>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0">
        <f>SUM(BA13:BA15)</f>
        <v>0</v>
      </c>
      <c r="BB16" s="60">
        <f>SUM(BB13:BB15)</f>
        <v>0</v>
      </c>
      <c r="BC16" s="26" t="str">
        <f>SpellNumber($E$2,BB16)</f>
        <v>INR Zero Only</v>
      </c>
      <c r="IE16" s="28">
        <v>4</v>
      </c>
      <c r="IF16" s="28" t="s">
        <v>41</v>
      </c>
      <c r="IG16" s="28" t="s">
        <v>45</v>
      </c>
      <c r="IH16" s="28">
        <v>10</v>
      </c>
      <c r="II16" s="28" t="s">
        <v>37</v>
      </c>
    </row>
    <row r="17" spans="1:243" s="50" customFormat="1" ht="39" customHeight="1" hidden="1">
      <c r="A17" s="35" t="s">
        <v>51</v>
      </c>
      <c r="B17" s="41"/>
      <c r="C17" s="42"/>
      <c r="D17" s="43"/>
      <c r="E17" s="44" t="s">
        <v>47</v>
      </c>
      <c r="F17" s="57"/>
      <c r="G17" s="45"/>
      <c r="H17" s="46"/>
      <c r="I17" s="46"/>
      <c r="J17" s="46"/>
      <c r="K17" s="47"/>
      <c r="L17" s="48"/>
      <c r="M17" s="49"/>
      <c r="O17" s="27"/>
      <c r="P17" s="27"/>
      <c r="Q17" s="27"/>
      <c r="R17" s="27"/>
      <c r="S17" s="27"/>
      <c r="BA17" s="55">
        <f>IF(ISBLANK(F17),0,IF(E17="Excess (+)",ROUND(BA16+(BA16*F17),2),IF(E17="Less (-)",ROUND(BA16+(BA16*F17*(-1)),2),0)))</f>
        <v>0</v>
      </c>
      <c r="BB17" s="56">
        <f>ROUND(BA17,0)</f>
        <v>0</v>
      </c>
      <c r="BC17" s="26" t="str">
        <f>SpellNumber(L17,BB17)</f>
        <v> Zero Only</v>
      </c>
      <c r="IE17" s="51"/>
      <c r="IF17" s="51"/>
      <c r="IG17" s="51"/>
      <c r="IH17" s="51"/>
      <c r="II17" s="51"/>
    </row>
    <row r="18" spans="1:243" s="50" customFormat="1" ht="51" customHeight="1">
      <c r="A18" s="34" t="s">
        <v>50</v>
      </c>
      <c r="B18" s="34"/>
      <c r="C18" s="69" t="str">
        <f>SpellNumber($E$2,BB16)</f>
        <v>INR Zero Only</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E18" s="51"/>
      <c r="IF18" s="51"/>
      <c r="IG18" s="51"/>
      <c r="IH18" s="51"/>
      <c r="II18" s="51"/>
    </row>
    <row r="19" spans="3:243" s="14" customFormat="1" ht="15">
      <c r="C19" s="52"/>
      <c r="D19" s="52"/>
      <c r="E19" s="52"/>
      <c r="F19" s="52"/>
      <c r="G19" s="52"/>
      <c r="H19" s="52"/>
      <c r="I19" s="52"/>
      <c r="J19" s="52"/>
      <c r="K19" s="52"/>
      <c r="L19" s="52"/>
      <c r="M19" s="52"/>
      <c r="O19" s="52"/>
      <c r="BA19" s="52"/>
      <c r="BC19" s="52"/>
      <c r="IE19" s="15"/>
      <c r="IF19" s="15"/>
      <c r="IG19" s="15"/>
      <c r="IH19" s="15"/>
      <c r="II19" s="15"/>
    </row>
  </sheetData>
  <sheetProtection password="EEC8" sheet="1" selectLockedCells="1"/>
  <mergeCells count="8">
    <mergeCell ref="A9:BC9"/>
    <mergeCell ref="C18:BC1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2021-10-05T08:45:58Z</cp:lastPrinted>
  <dcterms:created xsi:type="dcterms:W3CDTF">2009-01-30T06:42:42Z</dcterms:created>
  <dcterms:modified xsi:type="dcterms:W3CDTF">2021-10-20T10:21:46Z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