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01" windowWidth="10665"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<sst xmlns="http://schemas.openxmlformats.org/spreadsheetml/2006/main" count="189" uniqueCount="83">
  <si>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</si>
  <si>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</si>
  <si>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</si>
  <si>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</si>
  <si>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</si>
  <si>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</si>
  <si>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</si>
  <si>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</si>
  <si>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</si>
  <si>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</si>
  <si>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</si>
  <si>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</si>
  <si>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</si>
  <si>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</si>
  <si>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</si>
  <si>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</si>
  <si>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</si>
  <si>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</si>
  <si>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</si>
  <si>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</si>
  <si>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</si>
  <si>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</si>
  <si>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</si>
  <si>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</si>
  <si>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</si>
  <si>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</si>
  <si>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</si>
  <si>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</si>
  <si>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</si>
  <si>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</si>
  <si>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</si>
  <si>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</si>
  <si>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</si>
  <si>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</si>
  <si>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</si>
  <si>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</si>
  <si>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</si>
  <si>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</si>
  <si>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</si>
  <si>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</si>
  <si>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</si>
  <si>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</si>
  <si>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</si>
  <si>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</si>
  <si>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</si>
  <si>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</si>
  <si>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</si>
  <si>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</si>
  <si>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</si>
  <si>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</si>
  <si>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</si>
  <si>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</si>
  <si>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t xml:space="preserve">*GST Notification No.45/2017 dated 14.11.2017 is applicable on CSIR- IIIM, Jammu being the R&amp;D Institute. </t>
  </si>
  <si>
    <r>
      <t xml:space="preserve">GST* Amount in INR
</t>
    </r>
    <r>
      <rPr>
        <b/>
        <sz val="11"/>
        <color indexed="10"/>
        <rFont val="Arial"/>
        <family val="2"/>
      </rPr>
      <t>Rs.      P</t>
    </r>
  </si>
  <si>
    <r>
      <t>Tender Inviting Authority:</t>
    </r>
    <r>
      <rPr>
        <b/>
        <sz val="11"/>
        <color indexed="60"/>
        <rFont val="Arial"/>
        <family val="2"/>
      </rPr>
      <t xml:space="preserve"> DIRECTOR,  CSIR-IIIM, CANAL ROAD, JAMMU</t>
    </r>
  </si>
  <si>
    <t>item4</t>
  </si>
  <si>
    <t>item6</t>
  </si>
  <si>
    <t>item7</t>
  </si>
  <si>
    <t>item8</t>
  </si>
  <si>
    <t>item9</t>
  </si>
  <si>
    <t>item10</t>
  </si>
  <si>
    <t>item11</t>
  </si>
  <si>
    <t>item12</t>
  </si>
  <si>
    <t>item13</t>
  </si>
  <si>
    <t>High value Scientific Equipments including A.C, Refrigerator, Incubator, Xerox Machine, Welding set, UPS, Coolers, Fans etc.</t>
  </si>
  <si>
    <t>Lab Furniture including Almirah, Tables,
 Filing Cabinet, Chairs etc</t>
  </si>
  <si>
    <t>Electronic Scrap including, Computer , Printer etc.</t>
  </si>
  <si>
    <t xml:space="preserve">Unserviceable Scrap Items </t>
  </si>
  <si>
    <t xml:space="preserve">Old /Scrap Batteries </t>
  </si>
  <si>
    <t xml:space="preserve">Old Electrical Scrap Material </t>
  </si>
  <si>
    <t>Brass (500 KG Approx)</t>
  </si>
  <si>
    <t>Cast Iron Goods  (300 KG Appox)</t>
  </si>
  <si>
    <t>Aluminum Scrap ( 500 KG Approx))</t>
  </si>
  <si>
    <t>Used Old Transformer Oil (4500 Ltrs) 
 28 MS Drums</t>
  </si>
  <si>
    <t>Used Old Transformer Oil (4500 Ltrs)
  28 MS Drums</t>
  </si>
  <si>
    <t>Rose Water 4000 ltrs (approx)</t>
  </si>
  <si>
    <t>Empty Solvent Drums cap. 25 Ltrs. And 200 Ltrs)</t>
  </si>
  <si>
    <r>
      <t>Lot wise 
(</t>
    </r>
    <r>
      <rPr>
        <b/>
        <sz val="12"/>
        <color indexed="8"/>
        <rFont val="Times New Roman"/>
        <family val="1"/>
      </rPr>
      <t>Kindly refer 
tender document</t>
    </r>
    <r>
      <rPr>
        <sz val="12"/>
        <color indexed="8"/>
        <rFont val="Times New Roman"/>
        <family val="1"/>
      </rPr>
      <t xml:space="preserve">) </t>
    </r>
  </si>
  <si>
    <r>
      <t>Per KG
 (</t>
    </r>
    <r>
      <rPr>
        <b/>
        <sz val="12"/>
        <color indexed="8"/>
        <rFont val="Times New Roman"/>
        <family val="1"/>
      </rPr>
      <t>Kindly refer 
tender documen</t>
    </r>
    <r>
      <rPr>
        <sz val="12"/>
        <color indexed="8"/>
        <rFont val="Times New Roman"/>
        <family val="1"/>
      </rPr>
      <t xml:space="preserve">t) </t>
    </r>
  </si>
  <si>
    <r>
      <t>Per Litre
(</t>
    </r>
    <r>
      <rPr>
        <b/>
        <sz val="12"/>
        <color indexed="8"/>
        <rFont val="Times New Roman"/>
        <family val="1"/>
      </rPr>
      <t>Kindly refer 
tender document</t>
    </r>
    <r>
      <rPr>
        <sz val="12"/>
        <color indexed="8"/>
        <rFont val="Times New Roman"/>
        <family val="1"/>
      </rPr>
      <t xml:space="preserve">) </t>
    </r>
  </si>
  <si>
    <r>
      <t xml:space="preserve">Name of Work: </t>
    </r>
    <r>
      <rPr>
        <b/>
        <sz val="11"/>
        <color indexed="60"/>
        <rFont val="Arial"/>
        <family val="2"/>
      </rPr>
      <t>Auction of unserviceable and scrap items.</t>
    </r>
  </si>
  <si>
    <t xml:space="preserve">Contract No: CSIR- IIIM/CS/Auction/2021 </t>
  </si>
  <si>
    <t>Auction of unserviceable and scrap items.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</si>
</sst>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4"/>
      <name val="Arial"/>
      <family val="2"/>
    </font>
    <font>
      <b/>
      <sz val="12"/>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14"/>
      <color indexed="8"/>
      <name val="Arial"/>
      <family val="2"/>
    </font>
    <font>
      <sz val="10"/>
      <color indexed="8"/>
      <name val="Courier New"/>
      <family val="3"/>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indexed="8"/>
      <name val="Times New Roman"/>
      <family val="1"/>
    </font>
    <font>
      <sz val="10"/>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4"/>
      <color theme="1"/>
      <name val="Arial"/>
      <family val="2"/>
    </font>
    <font>
      <sz val="10"/>
      <color rgb="FF000000"/>
      <name val="Courier New"/>
      <family val="3"/>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theme="1"/>
      <name val="Times New Roman"/>
      <family val="1"/>
    </font>
    <font>
      <sz val="11"/>
      <color theme="1"/>
      <name val="Times New Roman"/>
      <family val="1"/>
    </font>
    <font>
      <sz val="10"/>
      <color rgb="FF4C4D4F"/>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style="medium"/>
      <top style="thin"/>
      <bottom style="thin"/>
    </border>
    <border>
      <left style="thin"/>
      <right/>
      <top style="thin"/>
      <bottom/>
    </border>
    <border>
      <left/>
      <right style="thin"/>
      <top style="thin"/>
      <bottom style="thin"/>
    </border>
    <border>
      <left style="thin"/>
      <right/>
      <top>
        <color indexed="63"/>
      </top>
      <bottom style="thin"/>
    </border>
    <border>
      <left/>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protection/>
    </xf>
    <xf numFmtId="172" fontId="2" fillId="0" borderId="15"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6" xfId="59" applyNumberFormat="1" applyFont="1" applyFill="1" applyBorder="1" applyAlignment="1">
      <alignment horizontal="center" vertical="top" wrapText="1"/>
      <protection/>
    </xf>
    <xf numFmtId="0" fontId="73" fillId="33" borderId="10" xfId="59" applyNumberFormat="1" applyFont="1" applyFill="1" applyBorder="1" applyAlignment="1">
      <alignment horizontal="center" vertical="top" wrapText="1"/>
      <protection/>
    </xf>
    <xf numFmtId="0" fontId="73"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2" fontId="2" fillId="0" borderId="11" xfId="57" applyNumberFormat="1" applyFont="1" applyFill="1" applyBorder="1" applyAlignment="1" applyProtection="1">
      <alignment vertical="center"/>
      <protection locked="0"/>
    </xf>
    <xf numFmtId="2" fontId="2" fillId="0" borderId="11" xfId="57" applyNumberFormat="1" applyFont="1" applyFill="1" applyBorder="1" applyAlignment="1" applyProtection="1">
      <alignment vertical="center" wrapText="1"/>
      <protection locked="0"/>
    </xf>
    <xf numFmtId="0" fontId="2" fillId="0" borderId="0" xfId="57" applyNumberFormat="1" applyFont="1" applyFill="1" applyAlignment="1">
      <alignment vertical="top"/>
      <protection/>
    </xf>
    <xf numFmtId="171" fontId="2" fillId="0" borderId="11" xfId="42" applyFont="1" applyFill="1" applyBorder="1" applyAlignment="1">
      <alignment horizontal="right" vertical="center"/>
    </xf>
    <xf numFmtId="0" fontId="74" fillId="0" borderId="0" xfId="0" applyFont="1" applyAlignment="1">
      <alignment/>
    </xf>
    <xf numFmtId="0" fontId="3" fillId="0" borderId="10" xfId="59" applyNumberFormat="1" applyFont="1" applyFill="1" applyBorder="1" applyAlignment="1">
      <alignment horizontal="center" vertical="top"/>
      <protection/>
    </xf>
    <xf numFmtId="0" fontId="75"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19" fillId="0" borderId="12" xfId="57" applyNumberFormat="1" applyFont="1" applyFill="1" applyBorder="1" applyAlignment="1">
      <alignment vertical="top"/>
      <protection/>
    </xf>
    <xf numFmtId="2" fontId="2" fillId="35" borderId="11" xfId="57" applyNumberFormat="1" applyFont="1" applyFill="1" applyBorder="1" applyAlignment="1" applyProtection="1">
      <alignment horizontal="right" vertical="center"/>
      <protection locked="0"/>
    </xf>
    <xf numFmtId="0" fontId="3" fillId="0" borderId="14" xfId="59" applyNumberFormat="1" applyFont="1" applyFill="1" applyBorder="1" applyAlignment="1">
      <alignment horizontal="center" vertical="center"/>
      <protection/>
    </xf>
    <xf numFmtId="0" fontId="20" fillId="0" borderId="10" xfId="59" applyNumberFormat="1" applyFont="1" applyFill="1" applyBorder="1" applyAlignment="1">
      <alignment horizontal="left" vertical="top" wrapText="1"/>
      <protection/>
    </xf>
    <xf numFmtId="0" fontId="2" fillId="0" borderId="11" xfId="57" applyNumberFormat="1" applyFont="1" applyFill="1" applyBorder="1" applyAlignment="1">
      <alignment vertical="top"/>
      <protection/>
    </xf>
    <xf numFmtId="171" fontId="19" fillId="0" borderId="11" xfId="42" applyFont="1" applyFill="1" applyBorder="1" applyAlignment="1">
      <alignment vertical="top"/>
    </xf>
    <xf numFmtId="0" fontId="76"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7" fillId="35" borderId="11" xfId="59" applyNumberFormat="1" applyFont="1" applyFill="1" applyBorder="1" applyAlignment="1" applyProtection="1">
      <alignment vertical="center" wrapText="1"/>
      <protection locked="0"/>
    </xf>
    <xf numFmtId="0" fontId="78" fillId="35" borderId="11" xfId="64" applyNumberFormat="1" applyFont="1" applyFill="1" applyBorder="1" applyAlignment="1">
      <alignment horizontal="center" vertical="center"/>
    </xf>
    <xf numFmtId="0" fontId="76"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9"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3" fillId="0" borderId="12" xfId="57" applyNumberFormat="1" applyFont="1" applyFill="1" applyBorder="1" applyAlignment="1">
      <alignment vertical="top"/>
      <protection/>
    </xf>
    <xf numFmtId="0" fontId="80" fillId="0" borderId="12" xfId="0" applyFont="1" applyBorder="1" applyAlignment="1">
      <alignment vertical="top" wrapText="1"/>
    </xf>
    <xf numFmtId="0" fontId="2" fillId="0" borderId="11" xfId="57" applyFont="1" applyFill="1" applyBorder="1" applyAlignment="1" applyProtection="1">
      <alignment horizontal="right" vertical="center"/>
      <protection locked="0"/>
    </xf>
    <xf numFmtId="0" fontId="3" fillId="0" borderId="11" xfId="59" applyFont="1" applyFill="1" applyBorder="1" applyAlignment="1">
      <alignment vertical="center"/>
      <protection/>
    </xf>
    <xf numFmtId="0" fontId="3" fillId="0" borderId="11" xfId="57" applyFont="1" applyFill="1" applyBorder="1" applyAlignment="1">
      <alignment vertical="center"/>
      <protection/>
    </xf>
    <xf numFmtId="0" fontId="2" fillId="0" borderId="11" xfId="57" applyFont="1" applyFill="1" applyBorder="1" applyAlignment="1" applyProtection="1">
      <alignment horizontal="left" vertical="center"/>
      <protection locked="0"/>
    </xf>
    <xf numFmtId="0" fontId="2" fillId="0" borderId="11" xfId="57" applyFont="1" applyFill="1" applyBorder="1" applyAlignment="1" applyProtection="1">
      <alignment horizontal="center" vertical="center" wrapText="1"/>
      <protection locked="0"/>
    </xf>
    <xf numFmtId="0" fontId="2" fillId="0" borderId="11" xfId="57" applyFont="1" applyFill="1" applyBorder="1" applyAlignment="1">
      <alignment horizontal="center" vertical="center" wrapText="1"/>
      <protection/>
    </xf>
    <xf numFmtId="0" fontId="3" fillId="0" borderId="11" xfId="59" applyFont="1" applyFill="1" applyBorder="1" applyAlignment="1">
      <alignment vertical="center" wrapText="1"/>
      <protection/>
    </xf>
    <xf numFmtId="2" fontId="3" fillId="0" borderId="17" xfId="59" applyNumberFormat="1" applyFont="1" applyFill="1" applyBorder="1" applyAlignment="1">
      <alignment vertical="center"/>
      <protection/>
    </xf>
    <xf numFmtId="0" fontId="0" fillId="0" borderId="17" xfId="0" applyFill="1" applyBorder="1" applyAlignment="1">
      <alignment vertical="top" wrapText="1"/>
    </xf>
    <xf numFmtId="0" fontId="3" fillId="0" borderId="18" xfId="59" applyNumberFormat="1" applyFont="1" applyFill="1" applyBorder="1" applyAlignment="1">
      <alignment horizontal="center" vertical="center"/>
      <protection/>
    </xf>
    <xf numFmtId="0" fontId="81" fillId="0" borderId="11" xfId="0" applyFont="1" applyFill="1" applyBorder="1" applyAlignment="1">
      <alignment vertical="top" wrapText="1"/>
    </xf>
    <xf numFmtId="0" fontId="82" fillId="0" borderId="11" xfId="0" applyFont="1" applyFill="1" applyBorder="1" applyAlignment="1">
      <alignment wrapText="1"/>
    </xf>
    <xf numFmtId="172" fontId="3" fillId="0" borderId="17" xfId="59" applyNumberFormat="1" applyFont="1" applyFill="1" applyBorder="1" applyAlignment="1">
      <alignment vertical="top"/>
      <protection/>
    </xf>
    <xf numFmtId="0" fontId="3" fillId="0" borderId="11" xfId="57" applyNumberFormat="1" applyFont="1" applyFill="1" applyBorder="1" applyAlignment="1">
      <alignment horizontal="left" vertical="top"/>
      <protection/>
    </xf>
    <xf numFmtId="0" fontId="80" fillId="0" borderId="11" xfId="0" applyFont="1" applyFill="1" applyBorder="1" applyAlignment="1">
      <alignment wrapText="1"/>
    </xf>
    <xf numFmtId="0" fontId="80" fillId="0" borderId="11" xfId="0" applyFont="1" applyFill="1" applyBorder="1" applyAlignment="1">
      <alignment/>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8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70" fillId="0" borderId="20" xfId="57" applyNumberFormat="1" applyFont="1" applyFill="1" applyBorder="1" applyAlignment="1" applyProtection="1">
      <alignment horizontal="center" wrapText="1"/>
      <protection locked="0"/>
    </xf>
    <xf numFmtId="0" fontId="2" fillId="35" borderId="14"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9562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AppData\Local\Microsoft\Windows\INetCache\IE\WJQGACLW\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AppData\Local\Microsoft\Windows\INetCache\IE\WJQGACLW\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0"/>
  <sheetViews>
    <sheetView showGridLines="0" zoomScale="84" zoomScaleNormal="84" zoomScalePageLayoutView="0" workbookViewId="0" topLeftCell="A11">
      <selection activeCell="M26" sqref="M26"/>
    </sheetView>
  </sheetViews>
  <sheetFormatPr defaultColWidth="9.140625" defaultRowHeight="15"/>
  <cols>
    <col min="1" max="1" width="15.421875" style="26" customWidth="1"/>
    <col min="2" max="2" width="37.421875" style="26" customWidth="1"/>
    <col min="3" max="3" width="12.00390625" style="26" customWidth="1"/>
    <col min="4" max="4" width="12.421875" style="26" customWidth="1"/>
    <col min="5" max="5" width="28.7109375" style="26" customWidth="1"/>
    <col min="6" max="6" width="15.140625" style="26" customWidth="1"/>
    <col min="7" max="7" width="6.8515625" style="26" hidden="1" customWidth="1"/>
    <col min="8" max="8" width="14.421875" style="26" hidden="1" customWidth="1"/>
    <col min="9" max="9" width="12.28125" style="26" hidden="1" customWidth="1"/>
    <col min="10" max="10" width="12.8515625" style="26" hidden="1" customWidth="1"/>
    <col min="11" max="11" width="9.140625" style="26" hidden="1" customWidth="1"/>
    <col min="12" max="12" width="7.28125" style="26" hidden="1" customWidth="1"/>
    <col min="13" max="13" width="17.8515625" style="26" customWidth="1"/>
    <col min="14" max="14" width="13.57421875" style="35" customWidth="1"/>
    <col min="15" max="15" width="18.57421875" style="26" customWidth="1"/>
    <col min="16" max="16" width="13.57421875" style="26" customWidth="1"/>
    <col min="17" max="17" width="13.8515625" style="26" customWidth="1"/>
    <col min="18" max="18" width="13.421875" style="26" customWidth="1"/>
    <col min="19" max="20" width="12.421875" style="26" hidden="1" customWidth="1"/>
    <col min="21" max="21" width="15.421875" style="26" hidden="1" customWidth="1"/>
    <col min="22" max="23" width="13.57421875" style="26" hidden="1" customWidth="1"/>
    <col min="24" max="24" width="11.421875" style="26" hidden="1" customWidth="1"/>
    <col min="25" max="25" width="12.57421875" style="26" hidden="1" customWidth="1"/>
    <col min="26" max="26" width="12.421875" style="26" hidden="1" customWidth="1"/>
    <col min="27" max="51" width="9.140625" style="26" hidden="1" customWidth="1"/>
    <col min="52" max="52" width="10.421875" style="26" hidden="1" customWidth="1"/>
    <col min="53" max="53" width="18.421875" style="26" customWidth="1"/>
    <col min="54" max="54" width="19.8515625" style="26" customWidth="1"/>
    <col min="55" max="55" width="57.57421875" style="26" customWidth="1"/>
    <col min="56" max="238" width="9.140625" style="26" customWidth="1"/>
    <col min="239" max="243" width="9.140625" style="27" customWidth="1"/>
    <col min="244" max="16384" width="9.140625" style="26"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28" t="s">
        <v>3</v>
      </c>
      <c r="B2" s="28" t="s">
        <v>37</v>
      </c>
      <c r="C2" s="28" t="s">
        <v>4</v>
      </c>
      <c r="D2" s="28" t="s">
        <v>5</v>
      </c>
      <c r="E2" s="28" t="s">
        <v>6</v>
      </c>
      <c r="J2" s="4"/>
      <c r="K2" s="4"/>
      <c r="L2" s="4"/>
      <c r="O2" s="2"/>
      <c r="P2" s="2"/>
      <c r="Q2" s="3"/>
    </row>
    <row r="3" spans="1:243" s="1" customFormat="1" ht="30" customHeight="1" hidden="1">
      <c r="A3" s="1" t="s">
        <v>7</v>
      </c>
      <c r="IE3" s="3"/>
      <c r="IF3" s="3"/>
      <c r="IG3" s="3"/>
      <c r="IH3" s="3"/>
      <c r="II3" s="3"/>
    </row>
    <row r="4" spans="1:243" s="5" customFormat="1" ht="30" customHeight="1">
      <c r="A4" s="90" t="s">
        <v>54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80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81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29" t="s">
        <v>43</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42</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50</v>
      </c>
      <c r="G11" s="36"/>
      <c r="H11" s="36"/>
      <c r="I11" s="36" t="s">
        <v>18</v>
      </c>
      <c r="J11" s="36" t="s">
        <v>19</v>
      </c>
      <c r="K11" s="36" t="s">
        <v>20</v>
      </c>
      <c r="L11" s="36" t="s">
        <v>21</v>
      </c>
      <c r="M11" s="37" t="s">
        <v>49</v>
      </c>
      <c r="N11" s="36" t="s">
        <v>51</v>
      </c>
      <c r="O11" s="36" t="s">
        <v>53</v>
      </c>
      <c r="P11" s="36" t="s">
        <v>48</v>
      </c>
      <c r="Q11" s="36" t="s">
        <v>47</v>
      </c>
      <c r="R11" s="36" t="s">
        <v>46</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45</v>
      </c>
      <c r="BB11" s="38" t="s">
        <v>44</v>
      </c>
      <c r="BC11" s="39" t="s">
        <v>41</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22" customFormat="1" ht="40.5" customHeight="1">
      <c r="A13" s="46">
        <v>1</v>
      </c>
      <c r="B13" s="52" t="s">
        <v>82</v>
      </c>
      <c r="C13" s="47"/>
      <c r="D13" s="48"/>
      <c r="E13" s="80"/>
      <c r="F13" s="79"/>
      <c r="G13" s="15"/>
      <c r="H13" s="15"/>
      <c r="I13" s="30"/>
      <c r="J13" s="16"/>
      <c r="K13" s="17"/>
      <c r="L13" s="17"/>
      <c r="M13" s="18"/>
      <c r="N13" s="19"/>
      <c r="O13" s="41"/>
      <c r="P13" s="20"/>
      <c r="Q13" s="19"/>
      <c r="R13" s="19"/>
      <c r="S13" s="21"/>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1"/>
      <c r="BB13" s="31"/>
      <c r="BC13" s="32"/>
      <c r="IE13" s="23">
        <v>1</v>
      </c>
      <c r="IF13" s="23" t="s">
        <v>24</v>
      </c>
      <c r="IG13" s="23" t="s">
        <v>25</v>
      </c>
      <c r="IH13" s="23">
        <v>10</v>
      </c>
      <c r="II13" s="23" t="s">
        <v>26</v>
      </c>
    </row>
    <row r="14" spans="1:243" s="9" customFormat="1" ht="60" customHeight="1">
      <c r="A14" s="51">
        <v>1.01</v>
      </c>
      <c r="B14" s="77" t="s">
        <v>64</v>
      </c>
      <c r="C14" s="75" t="s">
        <v>25</v>
      </c>
      <c r="D14" s="78">
        <v>1</v>
      </c>
      <c r="E14" s="81" t="s">
        <v>77</v>
      </c>
      <c r="F14" s="74"/>
      <c r="G14" s="67"/>
      <c r="H14" s="67"/>
      <c r="I14" s="68" t="s">
        <v>28</v>
      </c>
      <c r="J14" s="69">
        <f aca="true" t="shared" si="0" ref="J14:J26">IF(I14="Less(-)",-1,1)</f>
        <v>1</v>
      </c>
      <c r="K14" s="70" t="s">
        <v>38</v>
      </c>
      <c r="L14" s="70" t="s">
        <v>6</v>
      </c>
      <c r="M14" s="50"/>
      <c r="N14" s="41"/>
      <c r="O14" s="41">
        <f>D14*M14*5%</f>
        <v>0</v>
      </c>
      <c r="P14" s="42"/>
      <c r="Q14" s="42"/>
      <c r="R14" s="42"/>
      <c r="S14" s="71"/>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44">
        <f>total_amount_ba($B$2,$D$2,D14,F14,J14,K14,M14)*D14</f>
        <v>0</v>
      </c>
      <c r="BB14" s="44">
        <f>BA14+SUM(N14:AZ14)</f>
        <v>0</v>
      </c>
      <c r="BC14" s="73" t="str">
        <f>SpellNumber(L14,BB14)</f>
        <v>INR Zero Only</v>
      </c>
      <c r="IE14" s="10">
        <v>1.01</v>
      </c>
      <c r="IF14" s="10" t="s">
        <v>29</v>
      </c>
      <c r="IG14" s="10" t="s">
        <v>25</v>
      </c>
      <c r="IH14" s="10">
        <v>123.223</v>
      </c>
      <c r="II14" s="10" t="s">
        <v>27</v>
      </c>
    </row>
    <row r="15" spans="1:243" s="9" customFormat="1" ht="59.25" customHeight="1">
      <c r="A15" s="51">
        <v>1.02</v>
      </c>
      <c r="B15" s="81" t="s">
        <v>65</v>
      </c>
      <c r="C15" s="75" t="s">
        <v>31</v>
      </c>
      <c r="D15" s="78">
        <v>1</v>
      </c>
      <c r="E15" s="81" t="s">
        <v>77</v>
      </c>
      <c r="F15" s="74"/>
      <c r="G15" s="67"/>
      <c r="H15" s="67"/>
      <c r="I15" s="68" t="s">
        <v>28</v>
      </c>
      <c r="J15" s="69">
        <f t="shared" si="0"/>
        <v>1</v>
      </c>
      <c r="K15" s="70" t="s">
        <v>38</v>
      </c>
      <c r="L15" s="70" t="s">
        <v>6</v>
      </c>
      <c r="M15" s="50"/>
      <c r="N15" s="41"/>
      <c r="O15" s="41">
        <f aca="true" t="shared" si="1" ref="O15:O26">D15*M15*5%</f>
        <v>0</v>
      </c>
      <c r="P15" s="42"/>
      <c r="Q15" s="42"/>
      <c r="R15" s="42"/>
      <c r="S15" s="71"/>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44">
        <f aca="true" t="shared" si="2" ref="BA15:BA26">total_amount_ba($B$2,$D$2,D15,F15,J15,K15,M15)*D15</f>
        <v>0</v>
      </c>
      <c r="BB15" s="44">
        <f aca="true" t="shared" si="3" ref="BB15:BB26">BA15+SUM(N15:AZ15)</f>
        <v>0</v>
      </c>
      <c r="BC15" s="73" t="str">
        <f aca="true" t="shared" si="4" ref="BC15:BC26">SpellNumber(L15,BB15)</f>
        <v>INR Zero Only</v>
      </c>
      <c r="IE15" s="10">
        <v>1.02</v>
      </c>
      <c r="IF15" s="10" t="s">
        <v>30</v>
      </c>
      <c r="IG15" s="10" t="s">
        <v>31</v>
      </c>
      <c r="IH15" s="10">
        <v>213</v>
      </c>
      <c r="II15" s="10" t="s">
        <v>27</v>
      </c>
    </row>
    <row r="16" spans="1:243" s="9" customFormat="1" ht="36" customHeight="1">
      <c r="A16" s="76">
        <v>1.03</v>
      </c>
      <c r="B16" s="77" t="s">
        <v>66</v>
      </c>
      <c r="C16" s="75" t="s">
        <v>32</v>
      </c>
      <c r="D16" s="78">
        <v>1</v>
      </c>
      <c r="E16" s="81" t="s">
        <v>77</v>
      </c>
      <c r="F16" s="74"/>
      <c r="G16" s="67"/>
      <c r="H16" s="67"/>
      <c r="I16" s="68" t="s">
        <v>28</v>
      </c>
      <c r="J16" s="69">
        <f t="shared" si="0"/>
        <v>1</v>
      </c>
      <c r="K16" s="70" t="s">
        <v>38</v>
      </c>
      <c r="L16" s="70" t="s">
        <v>6</v>
      </c>
      <c r="M16" s="50"/>
      <c r="N16" s="41"/>
      <c r="O16" s="41">
        <f t="shared" si="1"/>
        <v>0</v>
      </c>
      <c r="P16" s="42"/>
      <c r="Q16" s="42"/>
      <c r="R16" s="42"/>
      <c r="S16" s="71"/>
      <c r="T16" s="71"/>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44">
        <f t="shared" si="2"/>
        <v>0</v>
      </c>
      <c r="BB16" s="44">
        <f t="shared" si="3"/>
        <v>0</v>
      </c>
      <c r="BC16" s="73" t="str">
        <f t="shared" si="4"/>
        <v>INR Zero Only</v>
      </c>
      <c r="IE16" s="10">
        <v>2</v>
      </c>
      <c r="IF16" s="10" t="s">
        <v>24</v>
      </c>
      <c r="IG16" s="10" t="s">
        <v>32</v>
      </c>
      <c r="IH16" s="10">
        <v>10</v>
      </c>
      <c r="II16" s="10" t="s">
        <v>27</v>
      </c>
    </row>
    <row r="17" spans="1:243" s="9" customFormat="1" ht="49.5" customHeight="1">
      <c r="A17" s="51">
        <v>1.04</v>
      </c>
      <c r="B17" s="77" t="s">
        <v>67</v>
      </c>
      <c r="C17" s="75" t="s">
        <v>55</v>
      </c>
      <c r="D17" s="78">
        <v>1</v>
      </c>
      <c r="E17" s="81" t="s">
        <v>77</v>
      </c>
      <c r="F17" s="74"/>
      <c r="G17" s="67"/>
      <c r="H17" s="67"/>
      <c r="I17" s="68" t="s">
        <v>28</v>
      </c>
      <c r="J17" s="69">
        <f t="shared" si="0"/>
        <v>1</v>
      </c>
      <c r="K17" s="70" t="s">
        <v>38</v>
      </c>
      <c r="L17" s="70" t="s">
        <v>6</v>
      </c>
      <c r="M17" s="50"/>
      <c r="N17" s="41"/>
      <c r="O17" s="41">
        <f t="shared" si="1"/>
        <v>0</v>
      </c>
      <c r="P17" s="42"/>
      <c r="Q17" s="42"/>
      <c r="R17" s="42"/>
      <c r="S17" s="71"/>
      <c r="T17" s="71"/>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44">
        <f t="shared" si="2"/>
        <v>0</v>
      </c>
      <c r="BB17" s="44">
        <f t="shared" si="3"/>
        <v>0</v>
      </c>
      <c r="BC17" s="73" t="str">
        <f t="shared" si="4"/>
        <v>INR Zero Only</v>
      </c>
      <c r="IE17" s="10"/>
      <c r="IF17" s="10"/>
      <c r="IG17" s="10"/>
      <c r="IH17" s="10"/>
      <c r="II17" s="10"/>
    </row>
    <row r="18" spans="1:243" s="9" customFormat="1" ht="42.75" customHeight="1">
      <c r="A18" s="51">
        <v>1.05</v>
      </c>
      <c r="B18" s="77" t="s">
        <v>68</v>
      </c>
      <c r="C18" s="75" t="s">
        <v>33</v>
      </c>
      <c r="D18" s="78">
        <v>1</v>
      </c>
      <c r="E18" s="81" t="s">
        <v>77</v>
      </c>
      <c r="F18" s="74"/>
      <c r="G18" s="67"/>
      <c r="H18" s="67"/>
      <c r="I18" s="68" t="s">
        <v>28</v>
      </c>
      <c r="J18" s="69">
        <f t="shared" si="0"/>
        <v>1</v>
      </c>
      <c r="K18" s="70" t="s">
        <v>38</v>
      </c>
      <c r="L18" s="70" t="s">
        <v>6</v>
      </c>
      <c r="M18" s="50"/>
      <c r="N18" s="41"/>
      <c r="O18" s="41">
        <f t="shared" si="1"/>
        <v>0</v>
      </c>
      <c r="P18" s="42"/>
      <c r="Q18" s="42"/>
      <c r="R18" s="42"/>
      <c r="S18" s="71"/>
      <c r="T18" s="71"/>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44">
        <f t="shared" si="2"/>
        <v>0</v>
      </c>
      <c r="BB18" s="44">
        <f t="shared" si="3"/>
        <v>0</v>
      </c>
      <c r="BC18" s="73" t="str">
        <f t="shared" si="4"/>
        <v>INR Zero Only</v>
      </c>
      <c r="IE18" s="10"/>
      <c r="IF18" s="10"/>
      <c r="IG18" s="10"/>
      <c r="IH18" s="10"/>
      <c r="II18" s="10"/>
    </row>
    <row r="19" spans="1:243" s="9" customFormat="1" ht="54.75" customHeight="1">
      <c r="A19" s="51">
        <v>1.06</v>
      </c>
      <c r="B19" s="77" t="s">
        <v>69</v>
      </c>
      <c r="C19" s="75" t="s">
        <v>56</v>
      </c>
      <c r="D19" s="78">
        <v>1</v>
      </c>
      <c r="E19" s="81" t="s">
        <v>77</v>
      </c>
      <c r="F19" s="74"/>
      <c r="G19" s="67"/>
      <c r="H19" s="67"/>
      <c r="I19" s="68" t="s">
        <v>28</v>
      </c>
      <c r="J19" s="69">
        <f t="shared" si="0"/>
        <v>1</v>
      </c>
      <c r="K19" s="70" t="s">
        <v>38</v>
      </c>
      <c r="L19" s="70" t="s">
        <v>6</v>
      </c>
      <c r="M19" s="50"/>
      <c r="N19" s="41"/>
      <c r="O19" s="41">
        <f t="shared" si="1"/>
        <v>0</v>
      </c>
      <c r="P19" s="42"/>
      <c r="Q19" s="42"/>
      <c r="R19" s="42"/>
      <c r="S19" s="71"/>
      <c r="T19" s="71"/>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44">
        <f t="shared" si="2"/>
        <v>0</v>
      </c>
      <c r="BB19" s="44">
        <f t="shared" si="3"/>
        <v>0</v>
      </c>
      <c r="BC19" s="73" t="str">
        <f t="shared" si="4"/>
        <v>INR Zero Only</v>
      </c>
      <c r="IE19" s="10"/>
      <c r="IF19" s="10"/>
      <c r="IG19" s="10"/>
      <c r="IH19" s="10"/>
      <c r="II19" s="10"/>
    </row>
    <row r="20" spans="1:243" s="9" customFormat="1" ht="50.25" customHeight="1">
      <c r="A20" s="51">
        <v>1.07</v>
      </c>
      <c r="B20" s="77" t="s">
        <v>70</v>
      </c>
      <c r="C20" s="75" t="s">
        <v>57</v>
      </c>
      <c r="D20" s="78">
        <v>1</v>
      </c>
      <c r="E20" s="81" t="s">
        <v>78</v>
      </c>
      <c r="F20" s="74"/>
      <c r="G20" s="67"/>
      <c r="H20" s="67"/>
      <c r="I20" s="68" t="s">
        <v>28</v>
      </c>
      <c r="J20" s="69">
        <f t="shared" si="0"/>
        <v>1</v>
      </c>
      <c r="K20" s="70" t="s">
        <v>38</v>
      </c>
      <c r="L20" s="70" t="s">
        <v>6</v>
      </c>
      <c r="M20" s="50"/>
      <c r="N20" s="41"/>
      <c r="O20" s="41">
        <f t="shared" si="1"/>
        <v>0</v>
      </c>
      <c r="P20" s="42"/>
      <c r="Q20" s="42"/>
      <c r="R20" s="42"/>
      <c r="S20" s="71"/>
      <c r="T20" s="71"/>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44">
        <f t="shared" si="2"/>
        <v>0</v>
      </c>
      <c r="BB20" s="44">
        <f t="shared" si="3"/>
        <v>0</v>
      </c>
      <c r="BC20" s="73" t="str">
        <f t="shared" si="4"/>
        <v>INR Zero Only</v>
      </c>
      <c r="IE20" s="10"/>
      <c r="IF20" s="10"/>
      <c r="IG20" s="10"/>
      <c r="IH20" s="10"/>
      <c r="II20" s="10"/>
    </row>
    <row r="21" spans="1:243" s="9" customFormat="1" ht="36" customHeight="1">
      <c r="A21" s="51">
        <v>1.08</v>
      </c>
      <c r="B21" s="77" t="s">
        <v>71</v>
      </c>
      <c r="C21" s="75" t="s">
        <v>58</v>
      </c>
      <c r="D21" s="78">
        <v>1</v>
      </c>
      <c r="E21" s="81" t="s">
        <v>78</v>
      </c>
      <c r="F21" s="74"/>
      <c r="G21" s="67"/>
      <c r="H21" s="67"/>
      <c r="I21" s="68" t="s">
        <v>28</v>
      </c>
      <c r="J21" s="69">
        <f t="shared" si="0"/>
        <v>1</v>
      </c>
      <c r="K21" s="70" t="s">
        <v>38</v>
      </c>
      <c r="L21" s="70" t="s">
        <v>6</v>
      </c>
      <c r="M21" s="50"/>
      <c r="N21" s="41"/>
      <c r="O21" s="41">
        <f t="shared" si="1"/>
        <v>0</v>
      </c>
      <c r="P21" s="42"/>
      <c r="Q21" s="42"/>
      <c r="R21" s="42"/>
      <c r="S21" s="71"/>
      <c r="T21" s="71"/>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44">
        <f t="shared" si="2"/>
        <v>0</v>
      </c>
      <c r="BB21" s="44">
        <f t="shared" si="3"/>
        <v>0</v>
      </c>
      <c r="BC21" s="73" t="str">
        <f t="shared" si="4"/>
        <v>INR Zero Only</v>
      </c>
      <c r="IE21" s="10"/>
      <c r="IF21" s="10"/>
      <c r="IG21" s="10"/>
      <c r="IH21" s="10"/>
      <c r="II21" s="10"/>
    </row>
    <row r="22" spans="1:243" s="9" customFormat="1" ht="47.25" customHeight="1">
      <c r="A22" s="51">
        <v>1.09</v>
      </c>
      <c r="B22" s="77" t="s">
        <v>72</v>
      </c>
      <c r="C22" s="75" t="s">
        <v>59</v>
      </c>
      <c r="D22" s="78">
        <v>1</v>
      </c>
      <c r="E22" s="81" t="s">
        <v>78</v>
      </c>
      <c r="F22" s="74"/>
      <c r="G22" s="67"/>
      <c r="H22" s="67"/>
      <c r="I22" s="68" t="s">
        <v>28</v>
      </c>
      <c r="J22" s="69">
        <f t="shared" si="0"/>
        <v>1</v>
      </c>
      <c r="K22" s="70" t="s">
        <v>38</v>
      </c>
      <c r="L22" s="70" t="s">
        <v>6</v>
      </c>
      <c r="M22" s="50"/>
      <c r="N22" s="41"/>
      <c r="O22" s="41">
        <f t="shared" si="1"/>
        <v>0</v>
      </c>
      <c r="P22" s="42"/>
      <c r="Q22" s="42"/>
      <c r="R22" s="42"/>
      <c r="S22" s="71"/>
      <c r="T22" s="71"/>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44">
        <f t="shared" si="2"/>
        <v>0</v>
      </c>
      <c r="BB22" s="44">
        <f t="shared" si="3"/>
        <v>0</v>
      </c>
      <c r="BC22" s="73" t="str">
        <f t="shared" si="4"/>
        <v>INR Zero Only</v>
      </c>
      <c r="IE22" s="10"/>
      <c r="IF22" s="10"/>
      <c r="IG22" s="10"/>
      <c r="IH22" s="10"/>
      <c r="II22" s="10"/>
    </row>
    <row r="23" spans="1:243" s="9" customFormat="1" ht="49.5" customHeight="1">
      <c r="A23" s="51">
        <v>1.1</v>
      </c>
      <c r="B23" s="81" t="s">
        <v>74</v>
      </c>
      <c r="C23" s="75" t="s">
        <v>60</v>
      </c>
      <c r="D23" s="78">
        <v>1</v>
      </c>
      <c r="E23" s="81" t="s">
        <v>79</v>
      </c>
      <c r="F23" s="74"/>
      <c r="G23" s="67"/>
      <c r="H23" s="67"/>
      <c r="I23" s="68" t="s">
        <v>28</v>
      </c>
      <c r="J23" s="69">
        <f t="shared" si="0"/>
        <v>1</v>
      </c>
      <c r="K23" s="70" t="s">
        <v>38</v>
      </c>
      <c r="L23" s="70" t="s">
        <v>6</v>
      </c>
      <c r="M23" s="50"/>
      <c r="N23" s="41"/>
      <c r="O23" s="41">
        <f t="shared" si="1"/>
        <v>0</v>
      </c>
      <c r="P23" s="42"/>
      <c r="Q23" s="42"/>
      <c r="R23" s="42"/>
      <c r="S23" s="71"/>
      <c r="T23" s="71"/>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44">
        <f t="shared" si="2"/>
        <v>0</v>
      </c>
      <c r="BB23" s="44">
        <f t="shared" si="3"/>
        <v>0</v>
      </c>
      <c r="BC23" s="73" t="str">
        <f t="shared" si="4"/>
        <v>INR Zero Only</v>
      </c>
      <c r="IE23" s="10"/>
      <c r="IF23" s="10"/>
      <c r="IG23" s="10"/>
      <c r="IH23" s="10"/>
      <c r="II23" s="10"/>
    </row>
    <row r="24" spans="1:243" s="9" customFormat="1" ht="47.25" customHeight="1">
      <c r="A24" s="51">
        <v>1.11</v>
      </c>
      <c r="B24" s="81" t="s">
        <v>73</v>
      </c>
      <c r="C24" s="75" t="s">
        <v>61</v>
      </c>
      <c r="D24" s="78">
        <v>1</v>
      </c>
      <c r="E24" s="81" t="s">
        <v>79</v>
      </c>
      <c r="F24" s="74"/>
      <c r="G24" s="67"/>
      <c r="H24" s="67"/>
      <c r="I24" s="68" t="s">
        <v>28</v>
      </c>
      <c r="J24" s="69">
        <f t="shared" si="0"/>
        <v>1</v>
      </c>
      <c r="K24" s="70" t="s">
        <v>38</v>
      </c>
      <c r="L24" s="70" t="s">
        <v>6</v>
      </c>
      <c r="M24" s="50"/>
      <c r="N24" s="41"/>
      <c r="O24" s="41">
        <f t="shared" si="1"/>
        <v>0</v>
      </c>
      <c r="P24" s="42"/>
      <c r="Q24" s="42"/>
      <c r="R24" s="42"/>
      <c r="S24" s="71"/>
      <c r="T24" s="71"/>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44">
        <f t="shared" si="2"/>
        <v>0</v>
      </c>
      <c r="BB24" s="44">
        <f t="shared" si="3"/>
        <v>0</v>
      </c>
      <c r="BC24" s="73" t="str">
        <f t="shared" si="4"/>
        <v>INR Zero Only</v>
      </c>
      <c r="IE24" s="10"/>
      <c r="IF24" s="10"/>
      <c r="IG24" s="10"/>
      <c r="IH24" s="10"/>
      <c r="II24" s="10"/>
    </row>
    <row r="25" spans="1:243" s="9" customFormat="1" ht="54.75" customHeight="1">
      <c r="A25" s="51">
        <v>1.12</v>
      </c>
      <c r="B25" s="82" t="s">
        <v>75</v>
      </c>
      <c r="C25" s="75" t="s">
        <v>62</v>
      </c>
      <c r="D25" s="78">
        <v>1</v>
      </c>
      <c r="E25" s="81" t="s">
        <v>79</v>
      </c>
      <c r="F25" s="74"/>
      <c r="G25" s="67"/>
      <c r="H25" s="67"/>
      <c r="I25" s="68" t="s">
        <v>28</v>
      </c>
      <c r="J25" s="69">
        <f t="shared" si="0"/>
        <v>1</v>
      </c>
      <c r="K25" s="70" t="s">
        <v>38</v>
      </c>
      <c r="L25" s="70" t="s">
        <v>6</v>
      </c>
      <c r="M25" s="50"/>
      <c r="N25" s="41"/>
      <c r="O25" s="41">
        <f t="shared" si="1"/>
        <v>0</v>
      </c>
      <c r="P25" s="42"/>
      <c r="Q25" s="42"/>
      <c r="R25" s="42"/>
      <c r="S25" s="71"/>
      <c r="T25" s="71"/>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44">
        <f t="shared" si="2"/>
        <v>0</v>
      </c>
      <c r="BB25" s="44">
        <f t="shared" si="3"/>
        <v>0</v>
      </c>
      <c r="BC25" s="73" t="str">
        <f t="shared" si="4"/>
        <v>INR Zero Only</v>
      </c>
      <c r="IE25" s="10"/>
      <c r="IF25" s="10"/>
      <c r="IG25" s="10"/>
      <c r="IH25" s="10"/>
      <c r="II25" s="10"/>
    </row>
    <row r="26" spans="1:243" s="9" customFormat="1" ht="54.75" customHeight="1">
      <c r="A26" s="51">
        <v>1.13</v>
      </c>
      <c r="B26" s="77" t="s">
        <v>76</v>
      </c>
      <c r="C26" s="75" t="s">
        <v>63</v>
      </c>
      <c r="D26" s="78">
        <v>1</v>
      </c>
      <c r="E26" s="81" t="s">
        <v>79</v>
      </c>
      <c r="F26" s="74"/>
      <c r="G26" s="67"/>
      <c r="H26" s="67"/>
      <c r="I26" s="68" t="s">
        <v>28</v>
      </c>
      <c r="J26" s="69">
        <f t="shared" si="0"/>
        <v>1</v>
      </c>
      <c r="K26" s="70" t="s">
        <v>38</v>
      </c>
      <c r="L26" s="70" t="s">
        <v>6</v>
      </c>
      <c r="M26" s="50"/>
      <c r="N26" s="41"/>
      <c r="O26" s="41">
        <f t="shared" si="1"/>
        <v>0</v>
      </c>
      <c r="P26" s="42"/>
      <c r="Q26" s="42"/>
      <c r="R26" s="42"/>
      <c r="S26" s="71"/>
      <c r="T26" s="71"/>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44">
        <f t="shared" si="2"/>
        <v>0</v>
      </c>
      <c r="BB26" s="44">
        <f t="shared" si="3"/>
        <v>0</v>
      </c>
      <c r="BC26" s="73" t="str">
        <f t="shared" si="4"/>
        <v>INR Zero Only</v>
      </c>
      <c r="IE26" s="10"/>
      <c r="IF26" s="10"/>
      <c r="IG26" s="10"/>
      <c r="IH26" s="10"/>
      <c r="II26" s="10"/>
    </row>
    <row r="27" spans="1:243" s="22" customFormat="1" ht="36" customHeight="1">
      <c r="A27" s="53" t="s">
        <v>34</v>
      </c>
      <c r="B27" s="65"/>
      <c r="C27" s="65"/>
      <c r="D27" s="66"/>
      <c r="E27" s="65"/>
      <c r="F27" s="16"/>
      <c r="G27" s="16"/>
      <c r="H27" s="16"/>
      <c r="I27" s="16"/>
      <c r="J27" s="16"/>
      <c r="K27" s="16"/>
      <c r="L27" s="16"/>
      <c r="M27" s="16"/>
      <c r="N27" s="16"/>
      <c r="O27" s="54">
        <f aca="true" t="shared" si="5" ref="O27:BB27">SUM(O14:O26)</f>
        <v>0</v>
      </c>
      <c r="P27" s="54">
        <f t="shared" si="5"/>
        <v>0</v>
      </c>
      <c r="Q27" s="54">
        <f t="shared" si="5"/>
        <v>0</v>
      </c>
      <c r="R27" s="54">
        <f t="shared" si="5"/>
        <v>0</v>
      </c>
      <c r="S27" s="54">
        <f t="shared" si="5"/>
        <v>0</v>
      </c>
      <c r="T27" s="54">
        <f t="shared" si="5"/>
        <v>0</v>
      </c>
      <c r="U27" s="54">
        <f t="shared" si="5"/>
        <v>0</v>
      </c>
      <c r="V27" s="54">
        <f t="shared" si="5"/>
        <v>0</v>
      </c>
      <c r="W27" s="54">
        <f t="shared" si="5"/>
        <v>0</v>
      </c>
      <c r="X27" s="54">
        <f t="shared" si="5"/>
        <v>0</v>
      </c>
      <c r="Y27" s="54">
        <f t="shared" si="5"/>
        <v>0</v>
      </c>
      <c r="Z27" s="54">
        <f t="shared" si="5"/>
        <v>0</v>
      </c>
      <c r="AA27" s="54">
        <f t="shared" si="5"/>
        <v>0</v>
      </c>
      <c r="AB27" s="54">
        <f t="shared" si="5"/>
        <v>0</v>
      </c>
      <c r="AC27" s="54">
        <f t="shared" si="5"/>
        <v>0</v>
      </c>
      <c r="AD27" s="54">
        <f t="shared" si="5"/>
        <v>0</v>
      </c>
      <c r="AE27" s="54">
        <f t="shared" si="5"/>
        <v>0</v>
      </c>
      <c r="AF27" s="54">
        <f t="shared" si="5"/>
        <v>0</v>
      </c>
      <c r="AG27" s="54">
        <f t="shared" si="5"/>
        <v>0</v>
      </c>
      <c r="AH27" s="54">
        <f t="shared" si="5"/>
        <v>0</v>
      </c>
      <c r="AI27" s="54">
        <f t="shared" si="5"/>
        <v>0</v>
      </c>
      <c r="AJ27" s="54">
        <f t="shared" si="5"/>
        <v>0</v>
      </c>
      <c r="AK27" s="54">
        <f t="shared" si="5"/>
        <v>0</v>
      </c>
      <c r="AL27" s="54">
        <f t="shared" si="5"/>
        <v>0</v>
      </c>
      <c r="AM27" s="54">
        <f t="shared" si="5"/>
        <v>0</v>
      </c>
      <c r="AN27" s="54">
        <f t="shared" si="5"/>
        <v>0</v>
      </c>
      <c r="AO27" s="54">
        <f t="shared" si="5"/>
        <v>0</v>
      </c>
      <c r="AP27" s="54">
        <f t="shared" si="5"/>
        <v>0</v>
      </c>
      <c r="AQ27" s="54">
        <f t="shared" si="5"/>
        <v>0</v>
      </c>
      <c r="AR27" s="54">
        <f t="shared" si="5"/>
        <v>0</v>
      </c>
      <c r="AS27" s="54">
        <f t="shared" si="5"/>
        <v>0</v>
      </c>
      <c r="AT27" s="54">
        <f t="shared" si="5"/>
        <v>0</v>
      </c>
      <c r="AU27" s="54">
        <f t="shared" si="5"/>
        <v>0</v>
      </c>
      <c r="AV27" s="54">
        <f t="shared" si="5"/>
        <v>0</v>
      </c>
      <c r="AW27" s="54">
        <f t="shared" si="5"/>
        <v>0</v>
      </c>
      <c r="AX27" s="54">
        <f t="shared" si="5"/>
        <v>0</v>
      </c>
      <c r="AY27" s="54">
        <f t="shared" si="5"/>
        <v>0</v>
      </c>
      <c r="AZ27" s="54">
        <f t="shared" si="5"/>
        <v>0</v>
      </c>
      <c r="BA27" s="54">
        <f t="shared" si="5"/>
        <v>0</v>
      </c>
      <c r="BB27" s="54">
        <f t="shared" si="5"/>
        <v>0</v>
      </c>
      <c r="BC27" s="49" t="str">
        <f>SpellNumber($E$2,BB27)</f>
        <v>INR Zero Only</v>
      </c>
      <c r="BD27" s="43"/>
      <c r="IE27" s="23">
        <v>4</v>
      </c>
      <c r="IF27" s="23" t="s">
        <v>30</v>
      </c>
      <c r="IG27" s="23" t="s">
        <v>33</v>
      </c>
      <c r="IH27" s="23">
        <v>10</v>
      </c>
      <c r="II27" s="23" t="s">
        <v>27</v>
      </c>
    </row>
    <row r="28" spans="1:243" s="24" customFormat="1" ht="54.75" customHeight="1" hidden="1">
      <c r="A28" s="33" t="s">
        <v>40</v>
      </c>
      <c r="B28" s="33"/>
      <c r="C28" s="55"/>
      <c r="D28" s="56"/>
      <c r="E28" s="57" t="s">
        <v>35</v>
      </c>
      <c r="F28" s="58"/>
      <c r="G28" s="59"/>
      <c r="H28" s="18"/>
      <c r="I28" s="18"/>
      <c r="J28" s="18"/>
      <c r="K28" s="60"/>
      <c r="L28" s="61"/>
      <c r="M28" s="62" t="s">
        <v>36</v>
      </c>
      <c r="N28" s="18"/>
      <c r="O28" s="16"/>
      <c r="P28" s="16"/>
      <c r="Q28" s="16"/>
      <c r="R28" s="16"/>
      <c r="S28" s="16"/>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63">
        <f>IF(ISBLANK(F28),0,IF(E28="Excess (+)",ROUND(#REF!+(#REF!*F28),2),IF(E28="Less (-)",ROUND(#REF!+(#REF!*F28*(-1)),2),0)))</f>
        <v>0</v>
      </c>
      <c r="BB28" s="64">
        <f>ROUND(BA28,0)</f>
        <v>0</v>
      </c>
      <c r="BC28" s="34" t="str">
        <f>SpellNumber(L28,BB28)</f>
        <v> Zero Only</v>
      </c>
      <c r="IE28" s="25"/>
      <c r="IF28" s="25"/>
      <c r="IG28" s="25"/>
      <c r="IH28" s="25"/>
      <c r="II28" s="25"/>
    </row>
    <row r="29" spans="1:243" s="24" customFormat="1" ht="43.5" customHeight="1">
      <c r="A29" s="33" t="s">
        <v>39</v>
      </c>
      <c r="B29" s="33"/>
      <c r="C29" s="86" t="str">
        <f>BC27</f>
        <v>INR Zero Only</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8"/>
      <c r="IE29" s="25"/>
      <c r="IF29" s="25"/>
      <c r="IG29" s="25"/>
      <c r="IH29" s="25"/>
      <c r="II29" s="25"/>
    </row>
    <row r="30" spans="1:243" s="12" customFormat="1" ht="34.5" customHeight="1">
      <c r="A30" s="45" t="s">
        <v>52</v>
      </c>
      <c r="C30" s="26"/>
      <c r="D30" s="26"/>
      <c r="E30" s="26"/>
      <c r="F30" s="26"/>
      <c r="G30" s="26"/>
      <c r="H30" s="26"/>
      <c r="I30" s="26"/>
      <c r="J30" s="26"/>
      <c r="K30" s="26"/>
      <c r="L30" s="26"/>
      <c r="M30" s="26"/>
      <c r="O30" s="26"/>
      <c r="BA30" s="26"/>
      <c r="BC30" s="26"/>
      <c r="IE30" s="13"/>
      <c r="IF30" s="13"/>
      <c r="IG30" s="13"/>
      <c r="IH30" s="13"/>
      <c r="II30" s="13"/>
    </row>
  </sheetData>
  <sheetProtection password="CF7A" sheet="1" formatCells="0" formatColumns="0" formatRows="0" insertColumns="0" insertRows="0" insertHyperlinks="0" deleteColumns="0" deleteRows="0" selectLockedCells="1" sort="0" autoFilter="0" pivotTables="0"/>
  <mergeCells count="8">
    <mergeCell ref="A9:BC9"/>
    <mergeCell ref="C29:BC2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decimal" allowBlank="1" showInputMessage="1" showErrorMessage="1" errorTitle="Invalid Entry" error="Only Numeric Values are allowed. " sqref="A13:A26">
      <formula1>0</formula1>
      <formula2>999999999999999</formula2>
    </dataValidation>
    <dataValidation allowBlank="1" showInputMessage="1" showErrorMessage="1" promptTitle="Itemcode/Make" prompt="Please enter text" sqref="C13"/>
    <dataValidation allowBlank="1" showInputMessage="1" showErrorMessage="1" promptTitle="Units" prompt="Please enter Units in text" sqref="E13"/>
    <dataValidation type="list" allowBlank="1" showInputMessage="1" showErrorMessage="1" sqref="L24 L25 L13 L14 L15 L16 L17 L18 L19 L20 L21 L22 L23 L26">
      <formula1>"INR"</formula1>
    </dataValidation>
    <dataValidation allowBlank="1" showInputMessage="1" showErrorMessage="1" promptTitle="Addition / Deduction" prompt="Please Choose the correct One" sqref="J13:J26"/>
    <dataValidation type="list" showInputMessage="1" showErrorMessage="1" sqref="I13:I26">
      <formula1>"Excess(+), Less(-)"</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F2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2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2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2021-08-06T23:54:24Z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/Gaau5A0mBatbkgwgZuSZcUuKGI=</vt:lpwstr>
  </property>
</Properties>
</file>