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<sst xmlns="http://schemas.openxmlformats.org/spreadsheetml/2006/main" count="205" uniqueCount="82">
  <si>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</si>
  <si>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</si>
  <si>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</si>
  <si>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</si>
  <si>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</si>
  <si>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</si>
  <si>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</si>
  <si>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</si>
  <si>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</si>
  <si>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</si>
  <si>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</si>
  <si>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</si>
  <si>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</si>
  <si>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</si>
  <si>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</si>
  <si>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</si>
  <si>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</si>
  <si>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</si>
  <si>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</si>
  <si>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</si>
  <si>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</si>
  <si>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</si>
  <si>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</si>
  <si>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</si>
  <si>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</si>
  <si>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</si>
  <si>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</si>
  <si>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</si>
  <si>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</si>
  <si>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</si>
  <si>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</si>
  <si>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</si>
  <si>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</si>
  <si>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</si>
  <si>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</si>
  <si>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</si>
  <si>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</si>
  <si>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</si>
  <si>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</si>
  <si>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item2</t>
  </si>
  <si>
    <t>BI01010001010000000000000515BI0100001115</t>
  </si>
  <si>
    <t>Supplying, Conveying and fixing spls. Including ea</t>
  </si>
  <si>
    <t>item4</t>
  </si>
  <si>
    <t>BI01010001010000000000000515BI0100001119</t>
  </si>
  <si>
    <t>BI01010001010000000000000515BI0100001121</t>
  </si>
  <si>
    <t>BI01010001010000000000000515BI0100001123</t>
  </si>
  <si>
    <t>BI01010001010000000000000515BI0100001125</t>
  </si>
  <si>
    <t>item5</t>
  </si>
  <si>
    <t>Select</t>
  </si>
  <si>
    <t>Full Conversion</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</si>
  <si>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</si>
  <si>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</si>
  <si>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</si>
  <si>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</si>
  <si>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Tender Inviting Authority: Office of the Supdt. Engineer Civil CSIR- IIIM Jammu</t>
  </si>
  <si>
    <t>BI01010001010000000000000515BI0100001116</t>
  </si>
  <si>
    <t>Total in Figures</t>
  </si>
  <si>
    <t>Quoted Rate in Words</t>
  </si>
  <si>
    <t>Quoted Rate in Figures</t>
  </si>
  <si>
    <t>Sqm</t>
  </si>
  <si>
    <t>BI01010001010000000000000515BI0100001117</t>
  </si>
  <si>
    <t>BI01010001010000000000000515BI0100001118</t>
  </si>
  <si>
    <t>BI01010001010000000000000515BI0100001120</t>
  </si>
  <si>
    <t>BI01010001010000000000000515BI0100001122</t>
  </si>
  <si>
    <t>BI01010001010000000000000515BI0100001124</t>
  </si>
  <si>
    <t>BI01010001010000000000000515BI0100001126</t>
  </si>
  <si>
    <t xml:space="preserve">Name of Work:    Renovation of space for storage of Cannabis Raw Materials bachside of cGMP at IIIM, Jammu
</t>
  </si>
  <si>
    <t>Contract No:  e-NIT no. 12-Works(229)-323-2K20</t>
  </si>
  <si>
    <t>Providingandfixingaluminiumworkfordoors, windows, ventilatorsand partitions with extruded built up standard tubular sections/ appropriate Z sections and other sections of approved make conforming to IS: 733 and IS: 1285, fixing with dash fasteners of required dia and size, including necessary filling up the gaps at p,bottom and sides with required EPDMrubber/ neoprene gasket etc. Aluminium sections shall be smooth, rust free, straight, mitred and jointed mechanically wherever required minium snap beading for glazing/paneling, C.P.brass/stainless steel screws, all complete as per architectural drawings and the directions of Engineer-in-charge.(Glazing,paneling and dash fasteners to be paid for separately): For fixed portion, Anodised aluminium (anodised transparent or dyed to required shade according to IS: 1868, Minimum anodic coating of grade AC 15)</t>
  </si>
  <si>
    <t xml:space="preserve">For shutters of doors, windows &amp; ventilators including providing and fixing hinges/ pivots and making provision for fixing of fittings wherever required including the cost of EPDM rubber / neoprene gasket required (Fittings shall be paid for separately)Anodised aluminium (anodised transparent or dyed to required shade according to IS: 1868, Minimum anodic coating of grade AC 15) </t>
  </si>
  <si>
    <t xml:space="preserve">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 Pre-laminated particle board with decorative lamination on both sides </t>
  </si>
  <si>
    <t xml:space="preserve">Providing and fixing glazing in aluminium door, window, ventilator shutters and partitions etc. with EPDM rubber / neoprene gasket etc. complete as per the architectural drawings and the directions of engineer-in-charge . (Cost of luminium snap beading shall be paid in basic item): With single  glass panes of 5.50 mm thickness </t>
  </si>
  <si>
    <t>Providing and fixing 100mm brass locks (best make of approved quality) for aluminium doors including necessary cutting and making good etc. complete.</t>
  </si>
  <si>
    <t xml:space="preserve">Providing and fixing aluminium extruded section body tubular type universal hydraulic door closer (having brand logo with IS : 3564, embossed on the body, door weight upto 36 kg to 80 kg and door width from 701 mm to 1000 mm), with double speed adjustment with necessary accessories and screws etc. complete. </t>
  </si>
  <si>
    <t>Providing and fixing aluminium tower bolts, ISI marked, anodised (anodic coating not less than grade AC 10 as per IS : 1868 ) transparent or dyed to required colour or shade, with necessary screws etc. complete : 200x10 mm</t>
  </si>
  <si>
    <t>Providing and fixing aluminium handles, ISI marked, anodised (anodic coating not less than grade AC 10 as per IS : 1868) transparent or dyed to required colour or shade, with necessary screws etc. complete : 125 mm</t>
  </si>
  <si>
    <t>Providing and fixing aluminium hanging floor door stopper, ISI marked, anodised (anodic coating not less than grade AC 10 as per IS : 1868) transparent or dyed to required colour and shade, with necessary screws etc. complete.Twin rubber stopper</t>
  </si>
  <si>
    <t>Taking out doors, windows and clerestory window shutters (steel or wood) including stacking within 50 metres lead :Of area 3 sq. metres and below</t>
  </si>
  <si>
    <t xml:space="preserve">Providing and fixing tiled false ceiling of approved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 12.5 mm thick fully Perforated Gypsum Board tile made from plasterboard having glass fibre conforming to IS: 2095 part I, of size 595x595 mm, having perforation of 9.7x9.7 mm at 19.4 mm c/c with center borders of 48 mm and the side borders of 30 mm, backed with non woven tissue on the back side, having an NRC ( Noise Reduction Coefficient) of 0.79, with 50 mm resin bonded glass wool backing. </t>
  </si>
  <si>
    <t>Kg</t>
  </si>
  <si>
    <t>Nos.</t>
  </si>
  <si>
    <t>Providing and fixing aluminium sliding door bolts, ISI marked anodised (anodic coating not less than grade AC 10 as per IS : 1868), transparent or dyed to required colour or shade, with nuts and screws etc. complete  :250x16 mm</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</si>
</sst>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0" fontId="3" fillId="0" borderId="13" xfId="58" applyNumberFormat="1" applyFont="1" applyFill="1" applyBorder="1" applyAlignment="1">
      <alignment horizontal="justify" vertical="top" wrapText="1"/>
      <protection/>
    </xf>
    <xf numFmtId="0" fontId="3" fillId="0" borderId="13" xfId="57" applyNumberFormat="1" applyFont="1" applyFill="1" applyBorder="1" applyAlignment="1">
      <alignment horizontal="justify" vertical="top" wrapText="1"/>
      <protection/>
    </xf>
    <xf numFmtId="0" fontId="3" fillId="0" borderId="13" xfId="57" applyNumberFormat="1" applyFont="1" applyFill="1" applyBorder="1" applyAlignment="1">
      <alignment horizontal="center"/>
      <protection/>
    </xf>
    <xf numFmtId="2" fontId="3" fillId="0" borderId="13" xfId="58" applyNumberFormat="1" applyFont="1" applyFill="1" applyBorder="1" applyAlignment="1">
      <alignment horizontal="center"/>
      <protection/>
    </xf>
    <xf numFmtId="0" fontId="2" fillId="0" borderId="13" xfId="57" applyNumberFormat="1" applyFont="1" applyFill="1" applyBorder="1" applyAlignment="1" applyProtection="1">
      <alignment horizontal="center"/>
      <protection locked="0"/>
    </xf>
    <xf numFmtId="0" fontId="2" fillId="0" borderId="13" xfId="57" applyNumberFormat="1" applyFont="1" applyFill="1" applyBorder="1" applyAlignment="1" applyProtection="1">
      <alignment horizontal="center"/>
      <protection/>
    </xf>
    <xf numFmtId="0" fontId="3" fillId="0" borderId="13" xfId="58" applyNumberFormat="1" applyFont="1" applyFill="1" applyBorder="1" applyAlignment="1">
      <alignment horizontal="center"/>
      <protection/>
    </xf>
    <xf numFmtId="2" fontId="2" fillId="33" borderId="13" xfId="57" applyNumberFormat="1" applyFont="1" applyFill="1" applyBorder="1" applyAlignment="1" applyProtection="1">
      <alignment horizontal="center"/>
      <protection locked="0"/>
    </xf>
    <xf numFmtId="2" fontId="2" fillId="0" borderId="18" xfId="58" applyNumberFormat="1" applyFont="1" applyFill="1" applyBorder="1" applyAlignment="1">
      <alignment horizontal="right"/>
      <protection/>
    </xf>
    <xf numFmtId="0" fontId="3" fillId="0" borderId="13" xfId="58" applyNumberFormat="1" applyFont="1" applyFill="1" applyBorder="1" applyAlignment="1">
      <alignment wrapText="1"/>
      <protection/>
    </xf>
    <xf numFmtId="0" fontId="3" fillId="0" borderId="10" xfId="0" applyFont="1" applyFill="1" applyBorder="1" applyAlignment="1">
      <alignment horizontal="justify" vertical="top" wrapText="1"/>
    </xf>
    <xf numFmtId="2" fontId="3" fillId="0" borderId="13" xfId="0" applyNumberFormat="1" applyFont="1" applyFill="1" applyBorder="1" applyAlignment="1">
      <alignment horizontal="center"/>
    </xf>
    <xf numFmtId="173" fontId="3" fillId="0" borderId="13" xfId="58" applyNumberFormat="1" applyFont="1" applyFill="1" applyBorder="1" applyAlignment="1">
      <alignment horizontal="center" vertical="top"/>
      <protection/>
    </xf>
    <xf numFmtId="0" fontId="3" fillId="0" borderId="19" xfId="0" applyFont="1" applyFill="1" applyBorder="1" applyAlignment="1">
      <alignment horizontal="justify" vertical="top" wrapText="1"/>
    </xf>
    <xf numFmtId="2" fontId="3" fillId="0" borderId="20" xfId="0" applyNumberFormat="1" applyFont="1" applyFill="1" applyBorder="1" applyAlignment="1">
      <alignment horizontal="center"/>
    </xf>
    <xf numFmtId="2" fontId="3" fillId="0" borderId="21" xfId="0" applyNumberFormat="1" applyFont="1" applyFill="1" applyBorder="1" applyAlignment="1">
      <alignment horizontal="center"/>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22"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3"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22"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2124075</xdr:colOff>
      <xdr:row>1</xdr:row>
      <xdr:rowOff>0</xdr:rowOff>
    </xdr:to>
    <xdr:grpSp>
      <xdr:nvGrpSpPr>
        <xdr:cNvPr id="1" name="Group 1"/>
        <xdr:cNvGrpSpPr>
          <a:grpSpLocks noChangeAspect="1"/>
        </xdr:cNvGrpSpPr>
      </xdr:nvGrpSpPr>
      <xdr:grpSpPr>
        <a:xfrm>
          <a:off x="95250" y="95250"/>
          <a:ext cx="299085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NC74B~1.BHA\AppData\Local\Tem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8"/>
  <sheetViews>
    <sheetView showGridLines="0" zoomScale="85" zoomScaleNormal="85" zoomScalePageLayoutView="0" workbookViewId="0" topLeftCell="A1">
      <selection activeCell="A7" sqref="A7:BC7"/>
    </sheetView>
  </sheetViews>
  <sheetFormatPr defaultColWidth="9.140625" defaultRowHeight="15"/>
  <cols>
    <col min="1" max="1" width="14.421875" style="46" customWidth="1"/>
    <col min="2" max="2" width="82.57421875" style="46" customWidth="1"/>
    <col min="3" max="3" width="32.140625" style="46" hidden="1" customWidth="1"/>
    <col min="4" max="4" width="13.8515625" style="46" customWidth="1"/>
    <col min="5" max="5" width="11.28125" style="46" customWidth="1"/>
    <col min="6" max="6" width="36.8515625" style="46" hidden="1" customWidth="1"/>
    <col min="7" max="7" width="14.140625" style="46" hidden="1" customWidth="1"/>
    <col min="8" max="9" width="12.140625" style="46" hidden="1" customWidth="1"/>
    <col min="10" max="10" width="9.00390625" style="46" hidden="1" customWidth="1"/>
    <col min="11" max="11" width="19.57421875" style="46" hidden="1" customWidth="1"/>
    <col min="12" max="12" width="34.8515625" style="46" hidden="1" customWidth="1"/>
    <col min="13" max="13" width="19.00390625" style="46" customWidth="1"/>
    <col min="14" max="14" width="15.28125" style="47" hidden="1" customWidth="1"/>
    <col min="15" max="15" width="14.28125" style="46" hidden="1" customWidth="1"/>
    <col min="16" max="16" width="17.28125" style="46" hidden="1" customWidth="1"/>
    <col min="17" max="17" width="18.421875" style="46" hidden="1" customWidth="1"/>
    <col min="18" max="18" width="17.421875" style="46" hidden="1" customWidth="1"/>
    <col min="19" max="19" width="14.7109375" style="46" hidden="1" customWidth="1"/>
    <col min="20" max="20" width="14.8515625" style="46" hidden="1" customWidth="1"/>
    <col min="21" max="21" width="16.421875" style="46" hidden="1" customWidth="1"/>
    <col min="22" max="22" width="13.00390625" style="46" hidden="1" customWidth="1"/>
    <col min="23" max="51" width="9.140625" style="46" hidden="1" customWidth="1"/>
    <col min="52" max="52" width="19.57421875" style="46" hidden="1" customWidth="1"/>
    <col min="53" max="53" width="29.7109375" style="46" hidden="1" customWidth="1"/>
    <col min="54" max="54" width="23.8515625" style="46" customWidth="1"/>
    <col min="55" max="55" width="26.140625" style="46" customWidth="1"/>
    <col min="56" max="238" width="9.140625" style="46" customWidth="1"/>
    <col min="239" max="243" width="9.140625" style="48" customWidth="1"/>
    <col min="244" max="16384" width="9.140625" style="46" customWidth="1"/>
  </cols>
  <sheetData>
    <row r="1" spans="1:243" s="1" customFormat="1" ht="25.5" customHeight="1">
      <c r="A1" s="77" t="str">
        <f>B2&amp;" BoQ"</f>
        <v>Item Rate BoQ</v>
      </c>
      <c r="B1" s="77"/>
      <c r="C1" s="77"/>
      <c r="D1" s="77"/>
      <c r="E1" s="77"/>
      <c r="F1" s="77"/>
      <c r="G1" s="77"/>
      <c r="H1" s="77"/>
      <c r="I1" s="77"/>
      <c r="J1" s="77"/>
      <c r="K1" s="77"/>
      <c r="L1" s="77"/>
      <c r="O1" s="2"/>
      <c r="P1" s="2"/>
      <c r="Q1" s="3"/>
      <c r="IE1" s="3"/>
      <c r="IF1" s="3"/>
      <c r="IG1" s="3"/>
      <c r="IH1" s="3"/>
      <c r="II1" s="3"/>
    </row>
    <row r="2" spans="1:17" s="1" customFormat="1" ht="25.5" customHeight="1" hidden="1">
      <c r="A2" s="4" t="s">
        <v>3</v>
      </c>
      <c r="B2" s="4" t="s">
        <v>4</v>
      </c>
      <c r="C2" s="52" t="s">
        <v>5</v>
      </c>
      <c r="D2" s="52"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8" t="s">
        <v>54</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7"/>
      <c r="IF4" s="7"/>
      <c r="IG4" s="7"/>
      <c r="IH4" s="7"/>
      <c r="II4" s="7"/>
    </row>
    <row r="5" spans="1:243" s="6" customFormat="1" ht="30.75" customHeight="1">
      <c r="A5" s="78" t="s">
        <v>66</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30.75" customHeight="1">
      <c r="A6" s="78" t="s">
        <v>67</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7"/>
      <c r="IF6" s="7"/>
      <c r="IG6" s="7"/>
      <c r="IH6" s="7"/>
      <c r="II6" s="7"/>
    </row>
    <row r="7" spans="1:243" s="6" customFormat="1" ht="29.25" customHeight="1" hidden="1">
      <c r="A7" s="79" t="s">
        <v>10</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61.5" customHeight="1">
      <c r="A8" s="8" t="s">
        <v>50</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61.5" customHeight="1">
      <c r="A9" s="74" t="s">
        <v>11</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53</v>
      </c>
      <c r="G11" s="13"/>
      <c r="H11" s="13"/>
      <c r="I11" s="13" t="s">
        <v>21</v>
      </c>
      <c r="J11" s="13" t="s">
        <v>22</v>
      </c>
      <c r="K11" s="13" t="s">
        <v>23</v>
      </c>
      <c r="L11" s="13" t="s">
        <v>24</v>
      </c>
      <c r="M11" s="16" t="s">
        <v>52</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51</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2" customFormat="1" ht="156.75" customHeight="1">
      <c r="A13" s="19">
        <v>1</v>
      </c>
      <c r="B13" s="65" t="s">
        <v>68</v>
      </c>
      <c r="C13" s="20" t="s">
        <v>40</v>
      </c>
      <c r="D13" s="66">
        <v>387.64</v>
      </c>
      <c r="E13" s="66" t="s">
        <v>79</v>
      </c>
      <c r="F13" s="58">
        <v>0</v>
      </c>
      <c r="G13" s="59"/>
      <c r="H13" s="60"/>
      <c r="I13" s="61" t="s">
        <v>36</v>
      </c>
      <c r="J13" s="57">
        <f aca="true" t="shared" si="0" ref="J13:J24">IF(I13="Less(-)",-1,1)</f>
        <v>1</v>
      </c>
      <c r="K13" s="59" t="s">
        <v>49</v>
      </c>
      <c r="L13" s="59" t="s">
        <v>7</v>
      </c>
      <c r="M13" s="62"/>
      <c r="N13" s="24"/>
      <c r="O13" s="24"/>
      <c r="P13" s="25"/>
      <c r="Q13" s="24"/>
      <c r="R13" s="24"/>
      <c r="S13" s="26"/>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53">
        <f aca="true" t="shared" si="1" ref="BA13:BA24">total_amount_ba($B$2,$D$2,D13,F13,J13,K13,M13)</f>
        <v>0</v>
      </c>
      <c r="BB13" s="63">
        <f aca="true" t="shared" si="2" ref="BB13:BB24">BA13+SUM(N13:AZ13)</f>
        <v>0</v>
      </c>
      <c r="BC13" s="64" t="str">
        <f aca="true" t="shared" si="3" ref="BC13:BC24">SpellNumber(L13,BB13)</f>
        <v>INR Zero Only</v>
      </c>
      <c r="IE13" s="23">
        <v>1.01</v>
      </c>
      <c r="IF13" s="23" t="s">
        <v>37</v>
      </c>
      <c r="IG13" s="23" t="s">
        <v>34</v>
      </c>
      <c r="IH13" s="23">
        <v>123.223</v>
      </c>
      <c r="II13" s="23" t="s">
        <v>35</v>
      </c>
    </row>
    <row r="14" spans="1:243" s="22" customFormat="1" ht="88.5" customHeight="1">
      <c r="A14" s="67">
        <v>2</v>
      </c>
      <c r="B14" s="68" t="s">
        <v>69</v>
      </c>
      <c r="C14" s="20" t="s">
        <v>55</v>
      </c>
      <c r="D14" s="69">
        <v>126.42</v>
      </c>
      <c r="E14" s="70" t="s">
        <v>79</v>
      </c>
      <c r="F14" s="58">
        <v>0</v>
      </c>
      <c r="G14" s="59"/>
      <c r="H14" s="59"/>
      <c r="I14" s="61" t="s">
        <v>36</v>
      </c>
      <c r="J14" s="57">
        <f t="shared" si="0"/>
        <v>1</v>
      </c>
      <c r="K14" s="59" t="s">
        <v>49</v>
      </c>
      <c r="L14" s="59" t="s">
        <v>7</v>
      </c>
      <c r="M14" s="62"/>
      <c r="N14" s="24"/>
      <c r="O14" s="24"/>
      <c r="P14" s="25"/>
      <c r="Q14" s="24"/>
      <c r="R14" s="24"/>
      <c r="S14" s="26"/>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53">
        <f t="shared" si="1"/>
        <v>0</v>
      </c>
      <c r="BB14" s="63">
        <f t="shared" si="2"/>
        <v>0</v>
      </c>
      <c r="BC14" s="64" t="str">
        <f t="shared" si="3"/>
        <v>INR Zero Only</v>
      </c>
      <c r="IE14" s="23">
        <v>1.02</v>
      </c>
      <c r="IF14" s="23" t="s">
        <v>38</v>
      </c>
      <c r="IG14" s="23" t="s">
        <v>39</v>
      </c>
      <c r="IH14" s="23">
        <v>213</v>
      </c>
      <c r="II14" s="23" t="s">
        <v>35</v>
      </c>
    </row>
    <row r="15" spans="1:243" s="22" customFormat="1" ht="84" customHeight="1">
      <c r="A15" s="67">
        <v>3</v>
      </c>
      <c r="B15" s="55" t="s">
        <v>70</v>
      </c>
      <c r="C15" s="20" t="s">
        <v>60</v>
      </c>
      <c r="D15" s="58">
        <v>15.12</v>
      </c>
      <c r="E15" s="70" t="s">
        <v>59</v>
      </c>
      <c r="F15" s="58">
        <v>0</v>
      </c>
      <c r="G15" s="59"/>
      <c r="H15" s="59"/>
      <c r="I15" s="61" t="s">
        <v>36</v>
      </c>
      <c r="J15" s="57">
        <f t="shared" si="0"/>
        <v>1</v>
      </c>
      <c r="K15" s="59" t="s">
        <v>49</v>
      </c>
      <c r="L15" s="59" t="s">
        <v>7</v>
      </c>
      <c r="M15" s="62"/>
      <c r="N15" s="24"/>
      <c r="O15" s="24"/>
      <c r="P15" s="25"/>
      <c r="Q15" s="24"/>
      <c r="R15" s="24"/>
      <c r="S15" s="26"/>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53">
        <f t="shared" si="1"/>
        <v>0</v>
      </c>
      <c r="BB15" s="63">
        <f t="shared" si="2"/>
        <v>0</v>
      </c>
      <c r="BC15" s="64" t="str">
        <f t="shared" si="3"/>
        <v>INR Zero Only</v>
      </c>
      <c r="IE15" s="23">
        <v>1.01</v>
      </c>
      <c r="IF15" s="23" t="s">
        <v>37</v>
      </c>
      <c r="IG15" s="23" t="s">
        <v>34</v>
      </c>
      <c r="IH15" s="23">
        <v>123.223</v>
      </c>
      <c r="II15" s="23" t="s">
        <v>35</v>
      </c>
    </row>
    <row r="16" spans="1:243" s="22" customFormat="1" ht="69.75" customHeight="1">
      <c r="A16" s="67">
        <v>4</v>
      </c>
      <c r="B16" s="56" t="s">
        <v>71</v>
      </c>
      <c r="C16" s="20" t="s">
        <v>61</v>
      </c>
      <c r="D16" s="58">
        <v>35.2</v>
      </c>
      <c r="E16" s="57" t="s">
        <v>59</v>
      </c>
      <c r="F16" s="58">
        <v>0</v>
      </c>
      <c r="G16" s="59"/>
      <c r="H16" s="59"/>
      <c r="I16" s="61" t="s">
        <v>36</v>
      </c>
      <c r="J16" s="57">
        <f t="shared" si="0"/>
        <v>1</v>
      </c>
      <c r="K16" s="59" t="s">
        <v>49</v>
      </c>
      <c r="L16" s="59" t="s">
        <v>7</v>
      </c>
      <c r="M16" s="62"/>
      <c r="N16" s="24"/>
      <c r="O16" s="24"/>
      <c r="P16" s="25"/>
      <c r="Q16" s="24"/>
      <c r="R16" s="24"/>
      <c r="S16" s="26"/>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53">
        <f t="shared" si="1"/>
        <v>0</v>
      </c>
      <c r="BB16" s="63">
        <f t="shared" si="2"/>
        <v>0</v>
      </c>
      <c r="BC16" s="64" t="str">
        <f t="shared" si="3"/>
        <v>INR Zero Only</v>
      </c>
      <c r="IE16" s="23">
        <v>3</v>
      </c>
      <c r="IF16" s="23" t="s">
        <v>41</v>
      </c>
      <c r="IG16" s="23" t="s">
        <v>42</v>
      </c>
      <c r="IH16" s="23">
        <v>10</v>
      </c>
      <c r="II16" s="23" t="s">
        <v>35</v>
      </c>
    </row>
    <row r="17" spans="1:243" s="22" customFormat="1" ht="49.5" customHeight="1">
      <c r="A17" s="67">
        <v>5</v>
      </c>
      <c r="B17" s="65" t="s">
        <v>72</v>
      </c>
      <c r="C17" s="20" t="s">
        <v>43</v>
      </c>
      <c r="D17" s="66">
        <v>4</v>
      </c>
      <c r="E17" s="66" t="s">
        <v>80</v>
      </c>
      <c r="F17" s="58">
        <v>0</v>
      </c>
      <c r="G17" s="59"/>
      <c r="H17" s="60"/>
      <c r="I17" s="61" t="s">
        <v>36</v>
      </c>
      <c r="J17" s="57">
        <f t="shared" si="0"/>
        <v>1</v>
      </c>
      <c r="K17" s="59" t="s">
        <v>49</v>
      </c>
      <c r="L17" s="59" t="s">
        <v>7</v>
      </c>
      <c r="M17" s="62"/>
      <c r="N17" s="24"/>
      <c r="O17" s="24"/>
      <c r="P17" s="25"/>
      <c r="Q17" s="24"/>
      <c r="R17" s="24"/>
      <c r="S17" s="26"/>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53">
        <f t="shared" si="1"/>
        <v>0</v>
      </c>
      <c r="BB17" s="63">
        <f t="shared" si="2"/>
        <v>0</v>
      </c>
      <c r="BC17" s="64" t="str">
        <f t="shared" si="3"/>
        <v>INR Zero Only</v>
      </c>
      <c r="IE17" s="23">
        <v>1.01</v>
      </c>
      <c r="IF17" s="23" t="s">
        <v>37</v>
      </c>
      <c r="IG17" s="23" t="s">
        <v>34</v>
      </c>
      <c r="IH17" s="23">
        <v>123.223</v>
      </c>
      <c r="II17" s="23" t="s">
        <v>35</v>
      </c>
    </row>
    <row r="18" spans="1:243" s="22" customFormat="1" ht="72" customHeight="1">
      <c r="A18" s="67">
        <v>6</v>
      </c>
      <c r="B18" s="68" t="s">
        <v>73</v>
      </c>
      <c r="C18" s="20" t="s">
        <v>62</v>
      </c>
      <c r="D18" s="69">
        <v>8</v>
      </c>
      <c r="E18" s="70" t="s">
        <v>80</v>
      </c>
      <c r="F18" s="58">
        <v>0</v>
      </c>
      <c r="G18" s="59"/>
      <c r="H18" s="59"/>
      <c r="I18" s="61" t="s">
        <v>36</v>
      </c>
      <c r="J18" s="57">
        <f t="shared" si="0"/>
        <v>1</v>
      </c>
      <c r="K18" s="59" t="s">
        <v>49</v>
      </c>
      <c r="L18" s="59" t="s">
        <v>7</v>
      </c>
      <c r="M18" s="62"/>
      <c r="N18" s="24"/>
      <c r="O18" s="24"/>
      <c r="P18" s="25"/>
      <c r="Q18" s="24"/>
      <c r="R18" s="24"/>
      <c r="S18" s="26"/>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53">
        <f t="shared" si="1"/>
        <v>0</v>
      </c>
      <c r="BB18" s="63">
        <f t="shared" si="2"/>
        <v>0</v>
      </c>
      <c r="BC18" s="64" t="str">
        <f t="shared" si="3"/>
        <v>INR Zero Only</v>
      </c>
      <c r="IE18" s="23">
        <v>1.02</v>
      </c>
      <c r="IF18" s="23" t="s">
        <v>38</v>
      </c>
      <c r="IG18" s="23" t="s">
        <v>39</v>
      </c>
      <c r="IH18" s="23">
        <v>213</v>
      </c>
      <c r="II18" s="23" t="s">
        <v>35</v>
      </c>
    </row>
    <row r="19" spans="1:243" s="22" customFormat="1" ht="57.75" customHeight="1">
      <c r="A19" s="67">
        <v>7</v>
      </c>
      <c r="B19" s="55" t="s">
        <v>81</v>
      </c>
      <c r="C19" s="20" t="s">
        <v>44</v>
      </c>
      <c r="D19" s="58">
        <v>4</v>
      </c>
      <c r="E19" s="70" t="s">
        <v>80</v>
      </c>
      <c r="F19" s="58">
        <v>0</v>
      </c>
      <c r="G19" s="59"/>
      <c r="H19" s="59"/>
      <c r="I19" s="61" t="s">
        <v>36</v>
      </c>
      <c r="J19" s="57">
        <f t="shared" si="0"/>
        <v>1</v>
      </c>
      <c r="K19" s="59" t="s">
        <v>49</v>
      </c>
      <c r="L19" s="59" t="s">
        <v>7</v>
      </c>
      <c r="M19" s="62"/>
      <c r="N19" s="24"/>
      <c r="O19" s="24"/>
      <c r="P19" s="25"/>
      <c r="Q19" s="24"/>
      <c r="R19" s="24"/>
      <c r="S19" s="26"/>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53">
        <f t="shared" si="1"/>
        <v>0</v>
      </c>
      <c r="BB19" s="63">
        <f t="shared" si="2"/>
        <v>0</v>
      </c>
      <c r="BC19" s="64" t="str">
        <f t="shared" si="3"/>
        <v>INR Zero Only</v>
      </c>
      <c r="IE19" s="23">
        <v>1.01</v>
      </c>
      <c r="IF19" s="23" t="s">
        <v>37</v>
      </c>
      <c r="IG19" s="23" t="s">
        <v>34</v>
      </c>
      <c r="IH19" s="23">
        <v>123.223</v>
      </c>
      <c r="II19" s="23" t="s">
        <v>35</v>
      </c>
    </row>
    <row r="20" spans="1:243" s="22" customFormat="1" ht="64.5" customHeight="1">
      <c r="A20" s="67">
        <v>8</v>
      </c>
      <c r="B20" s="56" t="s">
        <v>74</v>
      </c>
      <c r="C20" s="20" t="s">
        <v>63</v>
      </c>
      <c r="D20" s="58">
        <v>8</v>
      </c>
      <c r="E20" s="57" t="s">
        <v>80</v>
      </c>
      <c r="F20" s="58">
        <v>0</v>
      </c>
      <c r="G20" s="59"/>
      <c r="H20" s="59"/>
      <c r="I20" s="61" t="s">
        <v>36</v>
      </c>
      <c r="J20" s="57">
        <f t="shared" si="0"/>
        <v>1</v>
      </c>
      <c r="K20" s="59" t="s">
        <v>49</v>
      </c>
      <c r="L20" s="59" t="s">
        <v>7</v>
      </c>
      <c r="M20" s="62"/>
      <c r="N20" s="24"/>
      <c r="O20" s="24"/>
      <c r="P20" s="25"/>
      <c r="Q20" s="24"/>
      <c r="R20" s="24"/>
      <c r="S20" s="26"/>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53">
        <f t="shared" si="1"/>
        <v>0</v>
      </c>
      <c r="BB20" s="63">
        <f t="shared" si="2"/>
        <v>0</v>
      </c>
      <c r="BC20" s="64" t="str">
        <f t="shared" si="3"/>
        <v>INR Zero Only</v>
      </c>
      <c r="IE20" s="23">
        <v>3</v>
      </c>
      <c r="IF20" s="23" t="s">
        <v>41</v>
      </c>
      <c r="IG20" s="23" t="s">
        <v>42</v>
      </c>
      <c r="IH20" s="23">
        <v>10</v>
      </c>
      <c r="II20" s="23" t="s">
        <v>35</v>
      </c>
    </row>
    <row r="21" spans="1:243" s="22" customFormat="1" ht="58.5" customHeight="1">
      <c r="A21" s="67">
        <v>9</v>
      </c>
      <c r="B21" s="65" t="s">
        <v>75</v>
      </c>
      <c r="C21" s="20" t="s">
        <v>45</v>
      </c>
      <c r="D21" s="66">
        <v>8</v>
      </c>
      <c r="E21" s="66" t="s">
        <v>80</v>
      </c>
      <c r="F21" s="58">
        <v>0</v>
      </c>
      <c r="G21" s="59"/>
      <c r="H21" s="60"/>
      <c r="I21" s="61" t="s">
        <v>36</v>
      </c>
      <c r="J21" s="57">
        <f t="shared" si="0"/>
        <v>1</v>
      </c>
      <c r="K21" s="59" t="s">
        <v>49</v>
      </c>
      <c r="L21" s="59" t="s">
        <v>7</v>
      </c>
      <c r="M21" s="62"/>
      <c r="N21" s="24"/>
      <c r="O21" s="24"/>
      <c r="P21" s="25"/>
      <c r="Q21" s="24"/>
      <c r="R21" s="24"/>
      <c r="S21" s="26"/>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53">
        <f t="shared" si="1"/>
        <v>0</v>
      </c>
      <c r="BB21" s="63">
        <f t="shared" si="2"/>
        <v>0</v>
      </c>
      <c r="BC21" s="64" t="str">
        <f t="shared" si="3"/>
        <v>INR Zero Only</v>
      </c>
      <c r="IE21" s="23">
        <v>1.01</v>
      </c>
      <c r="IF21" s="23" t="s">
        <v>37</v>
      </c>
      <c r="IG21" s="23" t="s">
        <v>34</v>
      </c>
      <c r="IH21" s="23">
        <v>123.223</v>
      </c>
      <c r="II21" s="23" t="s">
        <v>35</v>
      </c>
    </row>
    <row r="22" spans="1:243" s="22" customFormat="1" ht="61.5" customHeight="1">
      <c r="A22" s="67">
        <v>10</v>
      </c>
      <c r="B22" s="68" t="s">
        <v>76</v>
      </c>
      <c r="C22" s="20" t="s">
        <v>64</v>
      </c>
      <c r="D22" s="69">
        <v>8</v>
      </c>
      <c r="E22" s="70" t="s">
        <v>80</v>
      </c>
      <c r="F22" s="58">
        <v>0</v>
      </c>
      <c r="G22" s="59"/>
      <c r="H22" s="59"/>
      <c r="I22" s="61" t="s">
        <v>36</v>
      </c>
      <c r="J22" s="57">
        <f t="shared" si="0"/>
        <v>1</v>
      </c>
      <c r="K22" s="59" t="s">
        <v>49</v>
      </c>
      <c r="L22" s="59" t="s">
        <v>7</v>
      </c>
      <c r="M22" s="62"/>
      <c r="N22" s="24"/>
      <c r="O22" s="24"/>
      <c r="P22" s="25"/>
      <c r="Q22" s="24"/>
      <c r="R22" s="24"/>
      <c r="S22" s="26"/>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53">
        <f t="shared" si="1"/>
        <v>0</v>
      </c>
      <c r="BB22" s="63">
        <f t="shared" si="2"/>
        <v>0</v>
      </c>
      <c r="BC22" s="64" t="str">
        <f t="shared" si="3"/>
        <v>INR Zero Only</v>
      </c>
      <c r="IE22" s="23">
        <v>1.02</v>
      </c>
      <c r="IF22" s="23" t="s">
        <v>38</v>
      </c>
      <c r="IG22" s="23" t="s">
        <v>39</v>
      </c>
      <c r="IH22" s="23">
        <v>213</v>
      </c>
      <c r="II22" s="23" t="s">
        <v>35</v>
      </c>
    </row>
    <row r="23" spans="1:243" s="22" customFormat="1" ht="48.75" customHeight="1">
      <c r="A23" s="67">
        <v>11</v>
      </c>
      <c r="B23" s="55" t="s">
        <v>77</v>
      </c>
      <c r="C23" s="20" t="s">
        <v>46</v>
      </c>
      <c r="D23" s="58">
        <v>1</v>
      </c>
      <c r="E23" s="70" t="s">
        <v>80</v>
      </c>
      <c r="F23" s="58">
        <v>0</v>
      </c>
      <c r="G23" s="59"/>
      <c r="H23" s="59"/>
      <c r="I23" s="61" t="s">
        <v>36</v>
      </c>
      <c r="J23" s="57">
        <f t="shared" si="0"/>
        <v>1</v>
      </c>
      <c r="K23" s="59" t="s">
        <v>49</v>
      </c>
      <c r="L23" s="59" t="s">
        <v>7</v>
      </c>
      <c r="M23" s="62"/>
      <c r="N23" s="24"/>
      <c r="O23" s="24"/>
      <c r="P23" s="25"/>
      <c r="Q23" s="24"/>
      <c r="R23" s="24"/>
      <c r="S23" s="26"/>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53">
        <f t="shared" si="1"/>
        <v>0</v>
      </c>
      <c r="BB23" s="63">
        <f t="shared" si="2"/>
        <v>0</v>
      </c>
      <c r="BC23" s="64" t="str">
        <f t="shared" si="3"/>
        <v>INR Zero Only</v>
      </c>
      <c r="IE23" s="23">
        <v>1.01</v>
      </c>
      <c r="IF23" s="23" t="s">
        <v>37</v>
      </c>
      <c r="IG23" s="23" t="s">
        <v>34</v>
      </c>
      <c r="IH23" s="23">
        <v>123.223</v>
      </c>
      <c r="II23" s="23" t="s">
        <v>35</v>
      </c>
    </row>
    <row r="24" spans="1:243" s="22" customFormat="1" ht="339" customHeight="1">
      <c r="A24" s="67">
        <v>12</v>
      </c>
      <c r="B24" s="56" t="s">
        <v>78</v>
      </c>
      <c r="C24" s="20" t="s">
        <v>65</v>
      </c>
      <c r="D24" s="58">
        <v>88.11</v>
      </c>
      <c r="E24" s="57" t="s">
        <v>59</v>
      </c>
      <c r="F24" s="58">
        <v>0</v>
      </c>
      <c r="G24" s="59"/>
      <c r="H24" s="59"/>
      <c r="I24" s="61" t="s">
        <v>36</v>
      </c>
      <c r="J24" s="57">
        <f t="shared" si="0"/>
        <v>1</v>
      </c>
      <c r="K24" s="59" t="s">
        <v>49</v>
      </c>
      <c r="L24" s="59" t="s">
        <v>7</v>
      </c>
      <c r="M24" s="62"/>
      <c r="N24" s="24"/>
      <c r="O24" s="24"/>
      <c r="P24" s="25"/>
      <c r="Q24" s="24"/>
      <c r="R24" s="24"/>
      <c r="S24" s="26"/>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53">
        <f t="shared" si="1"/>
        <v>0</v>
      </c>
      <c r="BB24" s="63">
        <f t="shared" si="2"/>
        <v>0</v>
      </c>
      <c r="BC24" s="64" t="str">
        <f t="shared" si="3"/>
        <v>INR Zero Only</v>
      </c>
      <c r="IE24" s="23">
        <v>3</v>
      </c>
      <c r="IF24" s="23" t="s">
        <v>41</v>
      </c>
      <c r="IG24" s="23" t="s">
        <v>42</v>
      </c>
      <c r="IH24" s="23">
        <v>10</v>
      </c>
      <c r="II24" s="23" t="s">
        <v>35</v>
      </c>
    </row>
    <row r="25" spans="1:243" s="22" customFormat="1" ht="33" customHeight="1">
      <c r="A25" s="28" t="s">
        <v>56</v>
      </c>
      <c r="B25" s="29"/>
      <c r="C25" s="30"/>
      <c r="D25" s="31"/>
      <c r="E25" s="31"/>
      <c r="F25" s="31"/>
      <c r="G25" s="31"/>
      <c r="H25" s="32"/>
      <c r="I25" s="32"/>
      <c r="J25" s="32"/>
      <c r="K25" s="32"/>
      <c r="L25" s="33"/>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54">
        <f>SUM(BA13:BA24)</f>
        <v>0</v>
      </c>
      <c r="BB25" s="54">
        <f>SUM(BB13:BB24)</f>
        <v>0</v>
      </c>
      <c r="BC25" s="21" t="str">
        <f>SpellNumber($E$2,BB25)</f>
        <v>INR Zero Only</v>
      </c>
      <c r="IE25" s="23">
        <v>4</v>
      </c>
      <c r="IF25" s="23" t="s">
        <v>38</v>
      </c>
      <c r="IG25" s="23" t="s">
        <v>47</v>
      </c>
      <c r="IH25" s="23">
        <v>10</v>
      </c>
      <c r="II25" s="23" t="s">
        <v>35</v>
      </c>
    </row>
    <row r="26" spans="1:243" s="44" customFormat="1" ht="39" customHeight="1" hidden="1">
      <c r="A26" s="29" t="s">
        <v>58</v>
      </c>
      <c r="B26" s="35"/>
      <c r="C26" s="36"/>
      <c r="D26" s="37"/>
      <c r="E26" s="38" t="s">
        <v>48</v>
      </c>
      <c r="F26" s="51"/>
      <c r="G26" s="39"/>
      <c r="H26" s="40"/>
      <c r="I26" s="40"/>
      <c r="J26" s="40"/>
      <c r="K26" s="41"/>
      <c r="L26" s="42"/>
      <c r="M26" s="43"/>
      <c r="O26" s="22"/>
      <c r="P26" s="22"/>
      <c r="Q26" s="22"/>
      <c r="R26" s="22"/>
      <c r="S26" s="22"/>
      <c r="BA26" s="49">
        <f>IF(ISBLANK(F26),0,IF(E26="Excess (+)",ROUND(BA25+(BA25*F26),2),IF(E26="Less (-)",ROUND(BA25+(BA25*F26*(-1)),2),0)))</f>
        <v>0</v>
      </c>
      <c r="BB26" s="50">
        <f>ROUND(BA26,0)</f>
        <v>0</v>
      </c>
      <c r="BC26" s="21" t="str">
        <f>SpellNumber(L26,BB26)</f>
        <v> Zero Only</v>
      </c>
      <c r="IE26" s="45"/>
      <c r="IF26" s="45"/>
      <c r="IG26" s="45"/>
      <c r="IH26" s="45"/>
      <c r="II26" s="45"/>
    </row>
    <row r="27" spans="1:243" s="44" customFormat="1" ht="51" customHeight="1">
      <c r="A27" s="28" t="s">
        <v>57</v>
      </c>
      <c r="B27" s="28"/>
      <c r="C27" s="71" t="str">
        <f>SpellNumber($E$2,BB25)</f>
        <v>INR Zero Only</v>
      </c>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3"/>
      <c r="IE27" s="45"/>
      <c r="IF27" s="45"/>
      <c r="IG27" s="45"/>
      <c r="IH27" s="45"/>
      <c r="II27" s="45"/>
    </row>
    <row r="28" spans="3:243" s="14" customFormat="1" ht="15">
      <c r="C28" s="46"/>
      <c r="D28" s="46"/>
      <c r="E28" s="46"/>
      <c r="F28" s="46"/>
      <c r="G28" s="46"/>
      <c r="H28" s="46"/>
      <c r="I28" s="46"/>
      <c r="J28" s="46"/>
      <c r="K28" s="46"/>
      <c r="L28" s="46"/>
      <c r="M28" s="46"/>
      <c r="O28" s="46"/>
      <c r="BA28" s="46"/>
      <c r="BC28" s="46"/>
      <c r="IE28" s="15"/>
      <c r="IF28" s="15"/>
      <c r="IG28" s="15"/>
      <c r="IH28" s="15"/>
      <c r="II28" s="15"/>
    </row>
  </sheetData>
  <sheetProtection password="ACE1" sheet="1" selectLockedCells="1"/>
  <mergeCells count="8">
    <mergeCell ref="C27:BC27"/>
    <mergeCell ref="A9:BC9"/>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26">
      <formula1>IF(ISBLANK(F26),$A$3:$C$3,$B$3:$C$3)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6">
      <formula1>0</formula1>
      <formula2>IF(E26&lt;&gt;"Select",99.9,0)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6">
      <formula1>IF(E26&lt;&gt;"Select",0,-1)</formula1>
      <formula2>IF(E26&lt;&gt;"Select",99.99,-1)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6">
      <formula1>"Select, Option C1, Option D1"</formula1>
    </dataValidation>
    <dataValidation allowBlank="1" showInputMessage="1" showErrorMessage="1" promptTitle="Item Description" prompt="Please enter Item Description in text" sqref="B20 B24 B16"/>
    <dataValidation type="decimal" allowBlank="1" showInputMessage="1" showErrorMessage="1" promptTitle="Rate Entry" prompt="Please enter Basic Rate in Rupees for this item. " errorTitle="Invaid Entry" error="Only Numeric Values are allowed. " sqref="M13:M24">
      <formula1>0</formula1>
      <formula2>999999999999999</formula2>
    </dataValidation>
    <dataValidation type="list" allowBlank="1" showInputMessage="1" showErrorMessage="1" sqref="L14 L15 L16 L17 L18 L19 L20 L21 L22 L23 L13 L24">
      <formula1>"INR"</formula1>
    </dataValidation>
    <dataValidation allowBlank="1" showInputMessage="1" showErrorMessage="1" promptTitle="Addition / Deduction" prompt="Please Choose the correct One" sqref="J13:J24"/>
    <dataValidation type="list" showInputMessage="1" showErrorMessage="1" sqref="I13:I24">
      <formula1>"Excess(+), Less(-)"</formula1>
    </dataValidation>
    <dataValidation type="decimal" allowBlank="1" showInputMessage="1" showErrorMessage="1" errorTitle="Invalid Entry" error="Only Numeric Values are allowed. " sqref="A13:A24">
      <formula1>0</formula1>
      <formula2>999999999999999</formula2>
    </dataValidation>
    <dataValidation allowBlank="1" showInputMessage="1" showErrorMessage="1" promptTitle="Itemcode/Make" prompt="Please enter text" sqref="C13:C24"/>
    <dataValidation type="decimal" allowBlank="1" showInputMessage="1" showErrorMessage="1" promptTitle="Rate Entry" prompt="Please enter the Other Taxes2 in Rupees for this item. " errorTitle="Invaid Entry" error="Only Numeric Values are allowed. " sqref="N13:O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4">
      <formula1>0</formula1>
      <formula2>999999999999999</formula2>
    </dataValidation>
    <dataValidation allowBlank="1" showInputMessage="1" showErrorMessage="1" promptTitle="Units" prompt="Please enter Units in text" sqref="E13:E24"/>
    <dataValidation type="decimal" allowBlank="1" showInputMessage="1" showErrorMessage="1" promptTitle="Quantity" prompt="Please enter the Quantity for this item. " errorTitle="Invalid Entry" error="Only Numeric Values are allowed. " sqref="F13:F24 D13:D24">
      <formula1>0</formula1>
      <formula2>999999999999999</formula2>
    </dataValidation>
    <dataValidation type="list" allowBlank="1" showInputMessage="1" showErrorMessage="1" sqref="K13:K24">
      <formula1>"Partial Conversion, Full Conversion"</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3" t="s">
        <v>2</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2019-08-01T06:40:22Z</cp:lastPrinted>
  <dcterms:created xsi:type="dcterms:W3CDTF">2009-01-30T06:42:42Z</dcterms:created>
  <dcterms:modified xsi:type="dcterms:W3CDTF">2020-10-20T07:20:59Z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